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PC\Desktop\casin csdb\25 26\"/>
    </mc:Choice>
  </mc:AlternateContent>
  <xr:revisionPtr revIDLastSave="0" documentId="13_ncr:1_{ABF34DAB-5031-4EE4-991E-853E4F528D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le match 25 26" sheetId="1" r:id="rId1"/>
  </sheets>
  <definedNames>
    <definedName name="_xlnm.Print_Area" localSheetId="0">'feuille match 25 26'!$A$1:$W$35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1" i="1" l="1"/>
  <c r="M21" i="1" s="1"/>
  <c r="N22" i="1"/>
  <c r="M22" i="1" s="1"/>
  <c r="N23" i="1"/>
  <c r="N20" i="1"/>
  <c r="M20" i="1" s="1"/>
  <c r="N13" i="1"/>
  <c r="M13" i="1" s="1"/>
  <c r="N14" i="1"/>
  <c r="M14" i="1" s="1"/>
  <c r="N15" i="1"/>
  <c r="M15" i="1" s="1"/>
  <c r="N12" i="1"/>
  <c r="G13" i="1"/>
  <c r="H15" i="1"/>
  <c r="G14" i="1"/>
  <c r="L23" i="1"/>
  <c r="L22" i="1"/>
  <c r="L21" i="1"/>
  <c r="L20" i="1"/>
  <c r="L15" i="1"/>
  <c r="L14" i="1"/>
  <c r="L13" i="1"/>
  <c r="L12" i="1"/>
  <c r="H23" i="1"/>
  <c r="H22" i="1"/>
  <c r="H21" i="1"/>
  <c r="K21" i="1" s="1"/>
  <c r="H20" i="1"/>
  <c r="H14" i="1"/>
  <c r="H13" i="1"/>
  <c r="H12" i="1"/>
  <c r="M23" i="1"/>
  <c r="M12" i="1"/>
  <c r="G23" i="1"/>
  <c r="G22" i="1"/>
  <c r="G21" i="1"/>
  <c r="G20" i="1"/>
  <c r="G12" i="1"/>
  <c r="K22" i="1" l="1"/>
  <c r="L24" i="1"/>
  <c r="H24" i="1"/>
  <c r="I15" i="1"/>
  <c r="H16" i="1"/>
  <c r="L16" i="1"/>
  <c r="G15" i="1"/>
  <c r="K20" i="1"/>
  <c r="K24" i="1" s="1"/>
  <c r="I23" i="1"/>
  <c r="K23" i="1"/>
  <c r="K13" i="1"/>
  <c r="I13" i="1"/>
  <c r="K14" i="1"/>
  <c r="I14" i="1"/>
  <c r="K15" i="1"/>
  <c r="I12" i="1"/>
  <c r="K12" i="1"/>
  <c r="I22" i="1"/>
  <c r="I21" i="1"/>
  <c r="I20" i="1"/>
  <c r="I24" i="1" l="1"/>
  <c r="K16" i="1"/>
  <c r="I16" i="1"/>
  <c r="K25" i="1"/>
  <c r="I25" i="1"/>
</calcChain>
</file>

<file path=xl/sharedStrings.xml><?xml version="1.0" encoding="utf-8"?>
<sst xmlns="http://schemas.openxmlformats.org/spreadsheetml/2006/main" count="82" uniqueCount="46">
  <si>
    <t>NOM / Prénom</t>
  </si>
  <si>
    <t>Lic.</t>
  </si>
  <si>
    <t>Hand.</t>
  </si>
  <si>
    <t>RESULTATS</t>
  </si>
  <si>
    <t>Pts</t>
  </si>
  <si>
    <t>Rep.</t>
  </si>
  <si>
    <t>Moy.</t>
  </si>
  <si>
    <t>%</t>
  </si>
  <si>
    <t>N°</t>
  </si>
  <si>
    <t>Jr</t>
  </si>
  <si>
    <t>FEUILLE DE RESULTATS  - CHALLENGE  CASIN</t>
  </si>
  <si>
    <t>Phase</t>
  </si>
  <si>
    <t>Demi-finales</t>
  </si>
  <si>
    <t>Finale</t>
  </si>
  <si>
    <t>Tour</t>
  </si>
  <si>
    <t>Date :</t>
  </si>
  <si>
    <t>Loches</t>
  </si>
  <si>
    <t>Avoine</t>
  </si>
  <si>
    <t>Qualifications</t>
  </si>
  <si>
    <t>Amboise</t>
  </si>
  <si>
    <t>Joué les Tours</t>
  </si>
  <si>
    <t>Langeais</t>
  </si>
  <si>
    <t>Ste Maure</t>
  </si>
  <si>
    <t>EQUIPE RECEVANTE</t>
  </si>
  <si>
    <t>EQUIPE VISITEUSE</t>
  </si>
  <si>
    <t>Capitaine d'équipe</t>
  </si>
  <si>
    <t>RESULTATS DE LA RENCONTRE</t>
  </si>
  <si>
    <t>Pts M</t>
  </si>
  <si>
    <t>MATCH 1</t>
  </si>
  <si>
    <t>MATCH 2</t>
  </si>
  <si>
    <t>TOTAL DES POINTS DE L'EQUIPE RECEVANTE</t>
  </si>
  <si>
    <t>TOTAL DES POINTS DE L'EQUIPE VISITEUSE</t>
  </si>
  <si>
    <t>ARBITRAGE</t>
  </si>
  <si>
    <t>OBSERVATIONS</t>
  </si>
  <si>
    <t>DIRECTEUR DE JEU</t>
  </si>
  <si>
    <t xml:space="preserve">IMPORTANT : </t>
  </si>
  <si>
    <t>Nombre de reprises limité à 50</t>
  </si>
  <si>
    <t>Saisir les zones grises avec les menus déroulants</t>
  </si>
  <si>
    <t xml:space="preserve">Club Organisateur </t>
  </si>
  <si>
    <t>Saisir les cases blanches au clavier</t>
  </si>
  <si>
    <t>quart finale</t>
  </si>
  <si>
    <t>Montlouis</t>
  </si>
  <si>
    <t>St Pierre</t>
  </si>
  <si>
    <t>le point de "CASIN" doit etre franc, sans ausun contact entre les billes après sa realisatrion</t>
  </si>
  <si>
    <t>V2 28092025</t>
  </si>
  <si>
    <t>SAISON 2025 /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</si>
</sst>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5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5" fillId="0" borderId="3" xfId="0" applyFont="1" applyBorder="1" applyAlignment="1">
      <alignment vertical="center"/>
    </xf>
    <xf numFmtId="0" fontId="0" fillId="0" borderId="21" xfId="0" applyBorder="1"/>
    <xf numFmtId="0" fontId="0" fillId="0" borderId="3" xfId="0" applyBorder="1"/>
    <xf numFmtId="0" fontId="0" fillId="0" borderId="24" xfId="0" applyBorder="1"/>
    <xf numFmtId="0" fontId="0" fillId="0" borderId="0" xfId="0" applyAlignment="1">
      <alignment horizontal="center"/>
    </xf>
    <xf numFmtId="0" fontId="0" fillId="5" borderId="32" xfId="0" applyFill="1" applyBorder="1" applyAlignment="1">
      <alignment horizontal="center" vertical="top"/>
    </xf>
    <xf numFmtId="0" fontId="0" fillId="5" borderId="33" xfId="0" applyFill="1" applyBorder="1" applyAlignment="1">
      <alignment horizontal="center" vertical="top"/>
    </xf>
    <xf numFmtId="0" fontId="0" fillId="5" borderId="33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26" xfId="0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0" fontId="0" fillId="5" borderId="31" xfId="0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14" fontId="0" fillId="0" borderId="0" xfId="0" applyNumberFormat="1"/>
    <xf numFmtId="2" fontId="0" fillId="5" borderId="13" xfId="0" applyNumberFormat="1" applyFill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/>
    </xf>
    <xf numFmtId="2" fontId="0" fillId="5" borderId="13" xfId="0" applyNumberFormat="1" applyFill="1" applyBorder="1" applyAlignment="1">
      <alignment horizontal="center"/>
    </xf>
    <xf numFmtId="165" fontId="0" fillId="5" borderId="30" xfId="0" applyNumberFormat="1" applyFill="1" applyBorder="1" applyAlignment="1">
      <alignment horizontal="center" vertical="center"/>
    </xf>
    <xf numFmtId="165" fontId="0" fillId="5" borderId="30" xfId="0" applyNumberFormat="1" applyFill="1" applyBorder="1" applyAlignment="1">
      <alignment horizontal="center"/>
    </xf>
    <xf numFmtId="2" fontId="0" fillId="5" borderId="30" xfId="0" applyNumberFormat="1" applyFill="1" applyBorder="1" applyAlignment="1">
      <alignment horizontal="center"/>
    </xf>
    <xf numFmtId="0" fontId="2" fillId="0" borderId="13" xfId="0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30" xfId="0" applyBorder="1" applyProtection="1">
      <protection locked="0"/>
    </xf>
    <xf numFmtId="0" fontId="0" fillId="6" borderId="13" xfId="0" applyFill="1" applyBorder="1" applyAlignment="1" applyProtection="1">
      <alignment horizontal="center" vertical="center"/>
      <protection locked="0"/>
    </xf>
    <xf numFmtId="0" fontId="0" fillId="6" borderId="13" xfId="0" applyFill="1" applyBorder="1" applyAlignment="1" applyProtection="1">
      <alignment horizontal="center"/>
      <protection locked="0"/>
    </xf>
    <xf numFmtId="0" fontId="0" fillId="6" borderId="30" xfId="0" applyFill="1" applyBorder="1" applyAlignment="1" applyProtection="1">
      <alignment horizontal="center"/>
      <protection locked="0"/>
    </xf>
    <xf numFmtId="0" fontId="5" fillId="0" borderId="0" xfId="0" applyFont="1" applyAlignment="1">
      <alignment vertical="center"/>
    </xf>
    <xf numFmtId="0" fontId="0" fillId="5" borderId="28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30" xfId="0" applyFont="1" applyBorder="1" applyAlignment="1" applyProtection="1">
      <alignment horizontal="center" vertical="center"/>
      <protection locked="0"/>
    </xf>
    <xf numFmtId="0" fontId="0" fillId="5" borderId="3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2" fillId="0" borderId="34" xfId="0" applyFont="1" applyBorder="1" applyAlignment="1" applyProtection="1">
      <alignment horizontal="center" vertical="center"/>
      <protection locked="0"/>
    </xf>
    <xf numFmtId="0" fontId="0" fillId="6" borderId="34" xfId="0" applyFill="1" applyBorder="1" applyAlignment="1" applyProtection="1">
      <alignment horizontal="center" vertical="center"/>
      <protection locked="0"/>
    </xf>
    <xf numFmtId="2" fontId="0" fillId="5" borderId="34" xfId="0" applyNumberFormat="1" applyFill="1" applyBorder="1" applyAlignment="1">
      <alignment horizontal="center" vertical="center"/>
    </xf>
    <xf numFmtId="165" fontId="0" fillId="5" borderId="34" xfId="0" applyNumberFormat="1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/>
    </xf>
    <xf numFmtId="165" fontId="0" fillId="5" borderId="34" xfId="0" applyNumberFormat="1" applyFill="1" applyBorder="1" applyAlignment="1">
      <alignment horizontal="center"/>
    </xf>
    <xf numFmtId="2" fontId="0" fillId="5" borderId="34" xfId="0" applyNumberFormat="1" applyFill="1" applyBorder="1" applyAlignment="1">
      <alignment horizontal="center"/>
    </xf>
    <xf numFmtId="0" fontId="0" fillId="0" borderId="34" xfId="0" applyBorder="1" applyAlignment="1" applyProtection="1">
      <alignment horizontal="center"/>
      <protection locked="0"/>
    </xf>
    <xf numFmtId="0" fontId="0" fillId="6" borderId="34" xfId="0" applyFill="1" applyBorder="1" applyAlignment="1" applyProtection="1">
      <alignment horizontal="center"/>
      <protection locked="0"/>
    </xf>
    <xf numFmtId="0" fontId="0" fillId="5" borderId="5" xfId="0" applyFill="1" applyBorder="1" applyAlignment="1">
      <alignment horizontal="center"/>
    </xf>
    <xf numFmtId="0" fontId="5" fillId="8" borderId="9" xfId="0" applyFont="1" applyFill="1" applyBorder="1" applyAlignment="1">
      <alignment horizontal="center" vertical="center"/>
    </xf>
    <xf numFmtId="0" fontId="9" fillId="8" borderId="18" xfId="0" applyFont="1" applyFill="1" applyBorder="1" applyAlignment="1" applyProtection="1">
      <alignment horizontal="center" vertical="center"/>
      <protection locked="0"/>
    </xf>
    <xf numFmtId="0" fontId="3" fillId="7" borderId="19" xfId="0" applyFont="1" applyFill="1" applyBorder="1" applyAlignment="1">
      <alignment horizontal="center"/>
    </xf>
    <xf numFmtId="0" fontId="7" fillId="7" borderId="19" xfId="0" applyFont="1" applyFill="1" applyBorder="1"/>
    <xf numFmtId="0" fontId="6" fillId="7" borderId="7" xfId="0" applyFont="1" applyFill="1" applyBorder="1" applyAlignment="1">
      <alignment horizontal="center"/>
    </xf>
    <xf numFmtId="0" fontId="0" fillId="7" borderId="7" xfId="0" applyFill="1" applyBorder="1"/>
    <xf numFmtId="0" fontId="7" fillId="7" borderId="2" xfId="0" applyFont="1" applyFill="1" applyBorder="1"/>
    <xf numFmtId="0" fontId="3" fillId="7" borderId="2" xfId="0" applyFont="1" applyFill="1" applyBorder="1" applyAlignment="1">
      <alignment horizontal="center"/>
    </xf>
    <xf numFmtId="0" fontId="0" fillId="7" borderId="23" xfId="0" applyFill="1" applyBorder="1"/>
    <xf numFmtId="0" fontId="6" fillId="7" borderId="23" xfId="0" applyFont="1" applyFill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7" fillId="2" borderId="19" xfId="0" applyFont="1" applyFill="1" applyBorder="1" applyAlignment="1" applyProtection="1">
      <alignment horizontal="center"/>
      <protection locked="0"/>
    </xf>
    <xf numFmtId="0" fontId="7" fillId="2" borderId="20" xfId="0" applyFont="1" applyFill="1" applyBorder="1" applyAlignment="1" applyProtection="1">
      <alignment horizontal="center"/>
      <protection locked="0"/>
    </xf>
    <xf numFmtId="0" fontId="5" fillId="8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9" fillId="8" borderId="5" xfId="0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2" xfId="0" applyFont="1" applyFill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0" fillId="5" borderId="28" xfId="0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1" fillId="4" borderId="12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4" fillId="8" borderId="4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4" fillId="8" borderId="30" xfId="0" applyFont="1" applyFill="1" applyBorder="1" applyAlignment="1">
      <alignment horizontal="right" vertical="center"/>
    </xf>
    <xf numFmtId="164" fontId="7" fillId="8" borderId="30" xfId="0" applyNumberFormat="1" applyFont="1" applyFill="1" applyBorder="1" applyAlignment="1" applyProtection="1">
      <alignment horizontal="left" vertical="center"/>
      <protection locked="0"/>
    </xf>
    <xf numFmtId="0" fontId="1" fillId="8" borderId="30" xfId="0" applyFont="1" applyFill="1" applyBorder="1" applyAlignment="1">
      <alignment horizontal="center"/>
    </xf>
    <xf numFmtId="0" fontId="5" fillId="8" borderId="31" xfId="0" applyFont="1" applyFill="1" applyBorder="1" applyAlignment="1" applyProtection="1">
      <alignment horizontal="center"/>
      <protection locked="0"/>
    </xf>
    <xf numFmtId="0" fontId="4" fillId="8" borderId="22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8" borderId="37" xfId="0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Border="1"/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horizontal="center"/>
      <protection locked="0"/>
    </xf>
    <xf numFmtId="2" fontId="0" fillId="5" borderId="0" xfId="0" applyNumberFormat="1" applyFill="1" applyBorder="1" applyAlignment="1">
      <alignment horizontal="center"/>
    </xf>
    <xf numFmtId="165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165" fontId="0" fillId="5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99FF33"/>
      <color rgb="FF00CC99"/>
      <color rgb="FF00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</xdr:col>
      <xdr:colOff>1493521</xdr:colOff>
      <xdr:row>3</xdr:row>
      <xdr:rowOff>7620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0981" y="0"/>
          <a:ext cx="1493520" cy="98298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167640</xdr:colOff>
      <xdr:row>4</xdr:row>
      <xdr:rowOff>53340</xdr:rowOff>
    </xdr:from>
    <xdr:to>
      <xdr:col>2</xdr:col>
      <xdr:colOff>487680</xdr:colOff>
      <xdr:row>4</xdr:row>
      <xdr:rowOff>175260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03120" y="1219200"/>
          <a:ext cx="320040" cy="121920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121920</xdr:colOff>
      <xdr:row>4</xdr:row>
      <xdr:rowOff>53340</xdr:rowOff>
    </xdr:from>
    <xdr:to>
      <xdr:col>16</xdr:col>
      <xdr:colOff>487680</xdr:colOff>
      <xdr:row>4</xdr:row>
      <xdr:rowOff>190500</xdr:rowOff>
    </xdr:to>
    <xdr:sp macro="" textlink="">
      <xdr:nvSpPr>
        <xdr:cNvPr id="4" name="Flèche gau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307580" y="1219200"/>
          <a:ext cx="365760" cy="137160"/>
        </a:xfrm>
        <a:prstGeom prst="lef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175260</xdr:colOff>
      <xdr:row>5</xdr:row>
      <xdr:rowOff>30480</xdr:rowOff>
    </xdr:from>
    <xdr:to>
      <xdr:col>2</xdr:col>
      <xdr:colOff>495300</xdr:colOff>
      <xdr:row>5</xdr:row>
      <xdr:rowOff>152400</xdr:rowOff>
    </xdr:to>
    <xdr:sp macro="" textlink="">
      <xdr:nvSpPr>
        <xdr:cNvPr id="6" name="Flèche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110740" y="1424940"/>
          <a:ext cx="320040" cy="121920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121920</xdr:colOff>
      <xdr:row>5</xdr:row>
      <xdr:rowOff>38100</xdr:rowOff>
    </xdr:from>
    <xdr:to>
      <xdr:col>16</xdr:col>
      <xdr:colOff>487680</xdr:colOff>
      <xdr:row>5</xdr:row>
      <xdr:rowOff>175260</xdr:rowOff>
    </xdr:to>
    <xdr:sp macro="" textlink="">
      <xdr:nvSpPr>
        <xdr:cNvPr id="8" name="Flèche gau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307580" y="1432560"/>
          <a:ext cx="365760" cy="137160"/>
        </a:xfrm>
        <a:prstGeom prst="lef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342900</xdr:colOff>
      <xdr:row>24</xdr:row>
      <xdr:rowOff>53340</xdr:rowOff>
    </xdr:from>
    <xdr:to>
      <xdr:col>6</xdr:col>
      <xdr:colOff>304800</xdr:colOff>
      <xdr:row>24</xdr:row>
      <xdr:rowOff>175260</xdr:rowOff>
    </xdr:to>
    <xdr:sp macro="" textlink="">
      <xdr:nvSpPr>
        <xdr:cNvPr id="11" name="Flèche droi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634740" y="4953000"/>
          <a:ext cx="320040" cy="121920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320040</xdr:colOff>
      <xdr:row>24</xdr:row>
      <xdr:rowOff>53340</xdr:rowOff>
    </xdr:from>
    <xdr:to>
      <xdr:col>12</xdr:col>
      <xdr:colOff>327660</xdr:colOff>
      <xdr:row>24</xdr:row>
      <xdr:rowOff>175260</xdr:rowOff>
    </xdr:to>
    <xdr:sp macro="" textlink="">
      <xdr:nvSpPr>
        <xdr:cNvPr id="12" name="Flèche gau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715000" y="4953000"/>
          <a:ext cx="365760" cy="121920"/>
        </a:xfrm>
        <a:prstGeom prst="lef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5"/>
  <sheetViews>
    <sheetView tabSelected="1" zoomScale="154" zoomScaleNormal="154" workbookViewId="0">
      <selection activeCell="C10" sqref="C10:C11"/>
    </sheetView>
  </sheetViews>
  <sheetFormatPr baseColWidth="10" defaultRowHeight="15" x14ac:dyDescent="0.25"/>
  <cols>
    <col min="1" max="1" width="3.28515625" customWidth="1"/>
    <col min="2" max="2" width="25" customWidth="1"/>
    <col min="3" max="3" width="9.28515625" customWidth="1"/>
    <col min="4" max="6" width="5.28515625" customWidth="1"/>
    <col min="7" max="8" width="9" bestFit="1" customWidth="1"/>
    <col min="9" max="9" width="5.28515625" customWidth="1"/>
    <col min="10" max="10" width="1.85546875" customWidth="1"/>
    <col min="11" max="16" width="5.28515625" customWidth="1"/>
    <col min="17" max="17" width="9.28515625" customWidth="1"/>
    <col min="18" max="18" width="25" customWidth="1"/>
    <col min="19" max="19" width="4.140625" hidden="1" customWidth="1"/>
    <col min="20" max="20" width="10.7109375" hidden="1" customWidth="1"/>
    <col min="21" max="21" width="12.7109375" hidden="1" customWidth="1"/>
    <col min="22" max="22" width="10.7109375" style="8" hidden="1" customWidth="1"/>
    <col min="23" max="23" width="12.42578125" hidden="1" customWidth="1"/>
    <col min="24" max="24" width="11.42578125" hidden="1" customWidth="1"/>
  </cols>
  <sheetData>
    <row r="1" spans="1:23" ht="26.45" customHeight="1" x14ac:dyDescent="0.25">
      <c r="A1" s="66"/>
      <c r="B1" s="67"/>
      <c r="C1" s="78" t="s">
        <v>10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80"/>
      <c r="O1" s="74" t="s">
        <v>11</v>
      </c>
      <c r="P1" s="75"/>
      <c r="Q1" s="76"/>
      <c r="R1" s="54" t="s">
        <v>14</v>
      </c>
      <c r="S1" s="4"/>
      <c r="T1" s="35"/>
    </row>
    <row r="2" spans="1:23" ht="27" customHeight="1" x14ac:dyDescent="0.25">
      <c r="A2" s="68"/>
      <c r="B2" s="131"/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8"/>
      <c r="O2" s="119"/>
      <c r="P2" s="120"/>
      <c r="Q2" s="77"/>
      <c r="R2" s="55"/>
      <c r="S2" s="2"/>
    </row>
    <row r="3" spans="1:23" ht="23.45" customHeight="1" thickBot="1" x14ac:dyDescent="0.4">
      <c r="A3" s="68"/>
      <c r="B3" s="131"/>
      <c r="C3" s="125" t="s">
        <v>45</v>
      </c>
      <c r="D3" s="126"/>
      <c r="E3" s="126"/>
      <c r="F3" s="126"/>
      <c r="G3" s="126"/>
      <c r="H3" s="127"/>
      <c r="I3" s="121" t="s">
        <v>15</v>
      </c>
      <c r="J3" s="121"/>
      <c r="K3" s="121"/>
      <c r="L3" s="122"/>
      <c r="M3" s="122"/>
      <c r="N3" s="122"/>
      <c r="O3" s="123" t="s">
        <v>38</v>
      </c>
      <c r="P3" s="123"/>
      <c r="Q3" s="123"/>
      <c r="R3" s="124"/>
      <c r="S3" s="2"/>
    </row>
    <row r="4" spans="1:23" ht="15.75" thickBot="1" x14ac:dyDescent="0.3">
      <c r="A4" s="1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2"/>
      <c r="U4" t="s">
        <v>18</v>
      </c>
      <c r="V4" s="8">
        <v>1</v>
      </c>
      <c r="W4" t="s">
        <v>19</v>
      </c>
    </row>
    <row r="5" spans="1:23" ht="18" customHeight="1" x14ac:dyDescent="0.35">
      <c r="A5" s="5"/>
      <c r="B5" s="56" t="s">
        <v>23</v>
      </c>
      <c r="C5" s="57"/>
      <c r="D5" s="72"/>
      <c r="E5" s="72"/>
      <c r="F5" s="72"/>
      <c r="G5" s="72"/>
      <c r="H5" s="72"/>
      <c r="I5" s="73"/>
      <c r="J5" s="129"/>
      <c r="K5" s="81"/>
      <c r="L5" s="82"/>
      <c r="M5" s="82"/>
      <c r="N5" s="82"/>
      <c r="O5" s="82"/>
      <c r="P5" s="82"/>
      <c r="Q5" s="60"/>
      <c r="R5" s="61" t="s">
        <v>24</v>
      </c>
      <c r="S5" s="6"/>
      <c r="U5" t="s">
        <v>12</v>
      </c>
      <c r="V5" s="8">
        <v>2</v>
      </c>
      <c r="W5" t="s">
        <v>17</v>
      </c>
    </row>
    <row r="6" spans="1:23" ht="16.5" thickBot="1" x14ac:dyDescent="0.3">
      <c r="A6" s="3"/>
      <c r="B6" s="58" t="s">
        <v>25</v>
      </c>
      <c r="C6" s="59"/>
      <c r="D6" s="83"/>
      <c r="E6" s="83"/>
      <c r="F6" s="83"/>
      <c r="G6" s="83"/>
      <c r="H6" s="83"/>
      <c r="I6" s="84"/>
      <c r="J6" s="129"/>
      <c r="K6" s="85"/>
      <c r="L6" s="86"/>
      <c r="M6" s="86"/>
      <c r="N6" s="86"/>
      <c r="O6" s="86"/>
      <c r="P6" s="86"/>
      <c r="Q6" s="62"/>
      <c r="R6" s="63" t="s">
        <v>25</v>
      </c>
      <c r="S6" s="7"/>
      <c r="U6" t="s">
        <v>13</v>
      </c>
      <c r="V6" s="8">
        <v>3</v>
      </c>
      <c r="W6" t="s">
        <v>20</v>
      </c>
    </row>
    <row r="7" spans="1:23" ht="15.75" thickBot="1" x14ac:dyDescent="0.3">
      <c r="A7" s="1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2"/>
      <c r="U7" t="s">
        <v>40</v>
      </c>
      <c r="V7" s="8">
        <v>4</v>
      </c>
      <c r="W7" t="s">
        <v>21</v>
      </c>
    </row>
    <row r="8" spans="1:23" ht="19.899999999999999" customHeight="1" thickBot="1" x14ac:dyDescent="0.3">
      <c r="A8" s="87" t="s">
        <v>26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9"/>
      <c r="V8" s="8">
        <v>5</v>
      </c>
      <c r="W8" t="s">
        <v>16</v>
      </c>
    </row>
    <row r="9" spans="1:23" ht="18" customHeight="1" x14ac:dyDescent="0.25">
      <c r="A9" s="69" t="s">
        <v>28</v>
      </c>
      <c r="B9" s="70"/>
      <c r="C9" s="70"/>
      <c r="D9" s="70"/>
      <c r="E9" s="70"/>
      <c r="F9" s="70"/>
      <c r="G9" s="70"/>
      <c r="H9" s="70"/>
      <c r="I9" s="71"/>
      <c r="J9" s="129"/>
      <c r="K9" s="69" t="s">
        <v>28</v>
      </c>
      <c r="L9" s="70"/>
      <c r="M9" s="70"/>
      <c r="N9" s="70"/>
      <c r="O9" s="70"/>
      <c r="P9" s="70"/>
      <c r="Q9" s="70"/>
      <c r="R9" s="70"/>
      <c r="S9" s="71"/>
      <c r="V9" s="8">
        <v>6</v>
      </c>
      <c r="W9" t="s">
        <v>22</v>
      </c>
    </row>
    <row r="10" spans="1:23" x14ac:dyDescent="0.25">
      <c r="A10" s="9" t="s">
        <v>8</v>
      </c>
      <c r="B10" s="95" t="s">
        <v>0</v>
      </c>
      <c r="C10" s="93" t="s">
        <v>1</v>
      </c>
      <c r="D10" s="92" t="s">
        <v>2</v>
      </c>
      <c r="E10" s="91" t="s">
        <v>3</v>
      </c>
      <c r="F10" s="91"/>
      <c r="G10" s="91"/>
      <c r="H10" s="91"/>
      <c r="I10" s="96"/>
      <c r="J10" s="129"/>
      <c r="K10" s="90" t="s">
        <v>3</v>
      </c>
      <c r="L10" s="91"/>
      <c r="M10" s="91"/>
      <c r="N10" s="91"/>
      <c r="O10" s="91"/>
      <c r="P10" s="92" t="s">
        <v>2</v>
      </c>
      <c r="Q10" s="93" t="s">
        <v>1</v>
      </c>
      <c r="R10" s="95" t="s">
        <v>0</v>
      </c>
      <c r="S10" s="13" t="s">
        <v>8</v>
      </c>
      <c r="U10" s="17">
        <v>45939</v>
      </c>
      <c r="V10" s="8">
        <v>7</v>
      </c>
      <c r="W10" t="s">
        <v>41</v>
      </c>
    </row>
    <row r="11" spans="1:23" x14ac:dyDescent="0.25">
      <c r="A11" s="10" t="s">
        <v>9</v>
      </c>
      <c r="B11" s="95"/>
      <c r="C11" s="94"/>
      <c r="D11" s="92"/>
      <c r="E11" s="38" t="s">
        <v>4</v>
      </c>
      <c r="F11" s="38" t="s">
        <v>5</v>
      </c>
      <c r="G11" s="38" t="s">
        <v>6</v>
      </c>
      <c r="H11" s="38" t="s">
        <v>7</v>
      </c>
      <c r="I11" s="39" t="s">
        <v>27</v>
      </c>
      <c r="J11" s="129"/>
      <c r="K11" s="37" t="s">
        <v>27</v>
      </c>
      <c r="L11" s="38" t="s">
        <v>7</v>
      </c>
      <c r="M11" s="38" t="s">
        <v>6</v>
      </c>
      <c r="N11" s="38" t="s">
        <v>5</v>
      </c>
      <c r="O11" s="38" t="s">
        <v>4</v>
      </c>
      <c r="P11" s="92"/>
      <c r="Q11" s="94"/>
      <c r="R11" s="95"/>
      <c r="S11" s="14" t="s">
        <v>9</v>
      </c>
      <c r="U11" s="17">
        <v>45953</v>
      </c>
      <c r="V11" s="8">
        <v>8</v>
      </c>
      <c r="W11" t="s">
        <v>42</v>
      </c>
    </row>
    <row r="12" spans="1:23" x14ac:dyDescent="0.25">
      <c r="A12" s="11">
        <v>1</v>
      </c>
      <c r="B12" s="25"/>
      <c r="C12" s="26"/>
      <c r="D12" s="32"/>
      <c r="E12" s="26"/>
      <c r="F12" s="26"/>
      <c r="G12" s="18" t="e">
        <f>E12/F12</f>
        <v>#DIV/0!</v>
      </c>
      <c r="H12" s="19" t="e">
        <f>(E12/D12)*100</f>
        <v>#DIV/0!</v>
      </c>
      <c r="I12" s="36" t="e">
        <f>IF(H12=L12,0.5,IF(H12&gt;L12,1,0))</f>
        <v>#DIV/0!</v>
      </c>
      <c r="J12" s="129"/>
      <c r="K12" s="37" t="e">
        <f>IF(L12=H12,0.5,IF(L12&gt;H12,1,0))</f>
        <v>#DIV/0!</v>
      </c>
      <c r="L12" s="20" t="e">
        <f>(O12/P12)*100</f>
        <v>#DIV/0!</v>
      </c>
      <c r="M12" s="21" t="e">
        <f>O12/N12</f>
        <v>#DIV/0!</v>
      </c>
      <c r="N12" s="29">
        <f>F12</f>
        <v>0</v>
      </c>
      <c r="O12" s="29"/>
      <c r="P12" s="33"/>
      <c r="Q12" s="28"/>
      <c r="R12" s="25"/>
      <c r="S12" s="39">
        <v>1</v>
      </c>
      <c r="U12" s="17">
        <v>45967</v>
      </c>
      <c r="V12" s="8">
        <v>9</v>
      </c>
    </row>
    <row r="13" spans="1:23" x14ac:dyDescent="0.25">
      <c r="A13" s="37">
        <v>2</v>
      </c>
      <c r="B13" s="25"/>
      <c r="C13" s="26"/>
      <c r="D13" s="32"/>
      <c r="E13" s="26"/>
      <c r="F13" s="26"/>
      <c r="G13" s="18" t="e">
        <f>E13/F13</f>
        <v>#DIV/0!</v>
      </c>
      <c r="H13" s="19" t="e">
        <f>(E13/D13)*100</f>
        <v>#DIV/0!</v>
      </c>
      <c r="I13" s="36" t="e">
        <f>IF(H13=L13,0.5,IF(H13&gt;L13,1,0))</f>
        <v>#DIV/0!</v>
      </c>
      <c r="J13" s="129"/>
      <c r="K13" s="37" t="e">
        <f>IF(L13=H13,0.5,IF(L13&gt;H13,1,0))</f>
        <v>#DIV/0!</v>
      </c>
      <c r="L13" s="20" t="e">
        <f>(O13/P13)*100</f>
        <v>#DIV/0!</v>
      </c>
      <c r="M13" s="21" t="e">
        <f>O13/N13</f>
        <v>#DIV/0!</v>
      </c>
      <c r="N13" s="29">
        <f t="shared" ref="N13:N15" si="0">F13</f>
        <v>0</v>
      </c>
      <c r="O13" s="29"/>
      <c r="P13" s="33"/>
      <c r="Q13" s="28"/>
      <c r="R13" s="25"/>
      <c r="S13" s="39">
        <v>2</v>
      </c>
      <c r="U13" s="17">
        <v>45981</v>
      </c>
      <c r="V13" s="8">
        <v>10</v>
      </c>
    </row>
    <row r="14" spans="1:23" x14ac:dyDescent="0.25">
      <c r="A14" s="37">
        <v>3</v>
      </c>
      <c r="B14" s="25"/>
      <c r="C14" s="26"/>
      <c r="D14" s="32"/>
      <c r="E14" s="26"/>
      <c r="F14" s="26"/>
      <c r="G14" s="18" t="e">
        <f>E14/F14</f>
        <v>#DIV/0!</v>
      </c>
      <c r="H14" s="19" t="e">
        <f>(E14/D14)*100</f>
        <v>#DIV/0!</v>
      </c>
      <c r="I14" s="36" t="e">
        <f>IF(H14=L14,0.5,IF(H14&gt;L14,1,0))</f>
        <v>#DIV/0!</v>
      </c>
      <c r="J14" s="129"/>
      <c r="K14" s="37" t="e">
        <f>IF(L14=H14,0.5,IF(L14&gt;H14,1,0))</f>
        <v>#DIV/0!</v>
      </c>
      <c r="L14" s="20" t="e">
        <f>(O14/P14)*100</f>
        <v>#DIV/0!</v>
      </c>
      <c r="M14" s="21" t="e">
        <f>O14/N14</f>
        <v>#DIV/0!</v>
      </c>
      <c r="N14" s="29">
        <f t="shared" si="0"/>
        <v>0</v>
      </c>
      <c r="O14" s="29"/>
      <c r="P14" s="33"/>
      <c r="Q14" s="28"/>
      <c r="R14" s="25"/>
      <c r="S14" s="39">
        <v>3</v>
      </c>
      <c r="U14" s="17">
        <v>45995</v>
      </c>
      <c r="V14" s="8">
        <v>11</v>
      </c>
    </row>
    <row r="15" spans="1:23" ht="15.75" thickBot="1" x14ac:dyDescent="0.3">
      <c r="A15" s="12">
        <v>4</v>
      </c>
      <c r="B15" s="25"/>
      <c r="C15" s="27"/>
      <c r="D15" s="32"/>
      <c r="E15" s="27"/>
      <c r="F15" s="27"/>
      <c r="G15" s="18" t="e">
        <f>E15/F15</f>
        <v>#DIV/0!</v>
      </c>
      <c r="H15" s="19" t="e">
        <f>(E15/D15)*100</f>
        <v>#DIV/0!</v>
      </c>
      <c r="I15" s="36" t="e">
        <f>IF(H15=L15,0.5,IF(H15&gt;L15,1,0))</f>
        <v>#DIV/0!</v>
      </c>
      <c r="J15" s="129"/>
      <c r="K15" s="37" t="e">
        <f>IF(L15=H15,0.5,IF(L15&gt;H15,1,0))</f>
        <v>#DIV/0!</v>
      </c>
      <c r="L15" s="20" t="e">
        <f>(O15/P15)*100</f>
        <v>#DIV/0!</v>
      </c>
      <c r="M15" s="21" t="e">
        <f>O15/N15</f>
        <v>#DIV/0!</v>
      </c>
      <c r="N15" s="29">
        <f t="shared" si="0"/>
        <v>0</v>
      </c>
      <c r="O15" s="30"/>
      <c r="P15" s="33"/>
      <c r="Q15" s="31"/>
      <c r="R15" s="25"/>
      <c r="S15" s="15">
        <v>4</v>
      </c>
      <c r="U15" s="17">
        <v>46009</v>
      </c>
      <c r="V15" s="8">
        <v>12</v>
      </c>
    </row>
    <row r="16" spans="1:23" ht="15.75" thickBot="1" x14ac:dyDescent="0.3">
      <c r="A16" s="42"/>
      <c r="B16" s="43"/>
      <c r="C16" s="132"/>
      <c r="D16" s="44"/>
      <c r="E16" s="132"/>
      <c r="F16" s="132"/>
      <c r="G16" s="45"/>
      <c r="H16" s="46" t="e">
        <f>SUM(H12:H15)</f>
        <v>#DIV/0!</v>
      </c>
      <c r="I16" s="47" t="e">
        <f>IF(H16=L16,0.5,IF(H16&gt;L16,1,0))</f>
        <v>#DIV/0!</v>
      </c>
      <c r="J16" s="129"/>
      <c r="K16" s="48" t="e">
        <f>IF(L16=H16,0.5,IF(L16&gt;H16,1,0))</f>
        <v>#DIV/0!</v>
      </c>
      <c r="L16" s="49" t="e">
        <f>SUM(L12:L15)</f>
        <v>#DIV/0!</v>
      </c>
      <c r="M16" s="50"/>
      <c r="N16" s="51"/>
      <c r="O16" s="133"/>
      <c r="P16" s="52"/>
      <c r="Q16" s="134"/>
      <c r="R16" s="43"/>
      <c r="S16" s="53"/>
      <c r="U16" s="17">
        <v>46037</v>
      </c>
      <c r="V16" s="8">
        <v>13</v>
      </c>
    </row>
    <row r="17" spans="1:23" ht="18" customHeight="1" x14ac:dyDescent="0.25">
      <c r="A17" s="69" t="s">
        <v>29</v>
      </c>
      <c r="B17" s="70"/>
      <c r="C17" s="70"/>
      <c r="D17" s="70"/>
      <c r="E17" s="70"/>
      <c r="F17" s="70"/>
      <c r="G17" s="70"/>
      <c r="H17" s="70"/>
      <c r="I17" s="71"/>
      <c r="J17" s="129"/>
      <c r="K17" s="69" t="s">
        <v>29</v>
      </c>
      <c r="L17" s="70"/>
      <c r="M17" s="70"/>
      <c r="N17" s="70"/>
      <c r="O17" s="70"/>
      <c r="P17" s="70"/>
      <c r="Q17" s="70"/>
      <c r="R17" s="70"/>
      <c r="S17" s="71"/>
      <c r="U17" s="17">
        <v>46051</v>
      </c>
      <c r="V17" s="8">
        <v>14</v>
      </c>
    </row>
    <row r="18" spans="1:23" x14ac:dyDescent="0.25">
      <c r="A18" s="9" t="s">
        <v>8</v>
      </c>
      <c r="B18" s="95" t="s">
        <v>0</v>
      </c>
      <c r="C18" s="93" t="s">
        <v>1</v>
      </c>
      <c r="D18" s="92" t="s">
        <v>2</v>
      </c>
      <c r="E18" s="91" t="s">
        <v>3</v>
      </c>
      <c r="F18" s="91"/>
      <c r="G18" s="91"/>
      <c r="H18" s="91"/>
      <c r="I18" s="96"/>
      <c r="J18" s="129"/>
      <c r="K18" s="90" t="s">
        <v>3</v>
      </c>
      <c r="L18" s="91"/>
      <c r="M18" s="91"/>
      <c r="N18" s="91"/>
      <c r="O18" s="91"/>
      <c r="P18" s="92" t="s">
        <v>2</v>
      </c>
      <c r="Q18" s="93" t="s">
        <v>1</v>
      </c>
      <c r="R18" s="95" t="s">
        <v>0</v>
      </c>
      <c r="S18" s="13" t="s">
        <v>8</v>
      </c>
      <c r="U18" s="17">
        <v>46065</v>
      </c>
      <c r="V18" s="8">
        <v>15</v>
      </c>
    </row>
    <row r="19" spans="1:23" x14ac:dyDescent="0.25">
      <c r="A19" s="10" t="s">
        <v>9</v>
      </c>
      <c r="B19" s="95"/>
      <c r="C19" s="94"/>
      <c r="D19" s="92"/>
      <c r="E19" s="38" t="s">
        <v>4</v>
      </c>
      <c r="F19" s="38" t="s">
        <v>5</v>
      </c>
      <c r="G19" s="38" t="s">
        <v>6</v>
      </c>
      <c r="H19" s="38" t="s">
        <v>7</v>
      </c>
      <c r="I19" s="39" t="s">
        <v>27</v>
      </c>
      <c r="J19" s="129"/>
      <c r="K19" s="37" t="s">
        <v>27</v>
      </c>
      <c r="L19" s="38" t="s">
        <v>7</v>
      </c>
      <c r="M19" s="38" t="s">
        <v>6</v>
      </c>
      <c r="N19" s="38" t="s">
        <v>5</v>
      </c>
      <c r="O19" s="38" t="s">
        <v>4</v>
      </c>
      <c r="P19" s="92"/>
      <c r="Q19" s="94"/>
      <c r="R19" s="95"/>
      <c r="S19" s="14" t="s">
        <v>9</v>
      </c>
      <c r="U19" s="17">
        <v>46079</v>
      </c>
    </row>
    <row r="20" spans="1:23" x14ac:dyDescent="0.25">
      <c r="A20" s="11">
        <v>2</v>
      </c>
      <c r="B20" s="25"/>
      <c r="C20" s="28"/>
      <c r="D20" s="33"/>
      <c r="E20" s="29"/>
      <c r="F20" s="29"/>
      <c r="G20" s="21" t="e">
        <f>E20/F20</f>
        <v>#DIV/0!</v>
      </c>
      <c r="H20" s="19" t="e">
        <f>(E20/D20)*100</f>
        <v>#DIV/0!</v>
      </c>
      <c r="I20" s="36" t="e">
        <f>IF(H20=L20,0.5,IF(H20&gt;L20,1,0))</f>
        <v>#DIV/0!</v>
      </c>
      <c r="J20" s="129"/>
      <c r="K20" s="37" t="e">
        <f>IF(L20=H20,0.5,IF(L20&gt;H20,1,0))</f>
        <v>#DIV/0!</v>
      </c>
      <c r="L20" s="20" t="e">
        <f>(O20/P20)*100</f>
        <v>#DIV/0!</v>
      </c>
      <c r="M20" s="21" t="e">
        <f>O20/N20</f>
        <v>#DIV/0!</v>
      </c>
      <c r="N20" s="29">
        <f t="shared" ref="N20:N23" si="1">F20</f>
        <v>0</v>
      </c>
      <c r="O20" s="29"/>
      <c r="P20" s="33"/>
      <c r="Q20" s="28"/>
      <c r="R20" s="25"/>
      <c r="S20" s="39">
        <v>1</v>
      </c>
      <c r="U20" s="17">
        <v>46093</v>
      </c>
      <c r="W20">
        <v>20</v>
      </c>
    </row>
    <row r="21" spans="1:23" x14ac:dyDescent="0.25">
      <c r="A21" s="37">
        <v>1</v>
      </c>
      <c r="B21" s="25"/>
      <c r="C21" s="28"/>
      <c r="D21" s="33"/>
      <c r="E21" s="29"/>
      <c r="F21" s="29"/>
      <c r="G21" s="21" t="e">
        <f>E21/F21</f>
        <v>#DIV/0!</v>
      </c>
      <c r="H21" s="19" t="e">
        <f>(E21/D21)*100</f>
        <v>#DIV/0!</v>
      </c>
      <c r="I21" s="36" t="e">
        <f>IF(H21=L21,0.5,IF(H21&gt;L21,1,0))</f>
        <v>#DIV/0!</v>
      </c>
      <c r="J21" s="129"/>
      <c r="K21" s="37" t="e">
        <f>IF(L21=H21,0.5,IF(L21&gt;H21,1,0))</f>
        <v>#DIV/0!</v>
      </c>
      <c r="L21" s="20" t="e">
        <f>(O21/P21)*100</f>
        <v>#DIV/0!</v>
      </c>
      <c r="M21" s="21" t="e">
        <f>O21/N21</f>
        <v>#DIV/0!</v>
      </c>
      <c r="N21" s="29">
        <f t="shared" si="1"/>
        <v>0</v>
      </c>
      <c r="O21" s="29"/>
      <c r="P21" s="33"/>
      <c r="Q21" s="28"/>
      <c r="R21" s="25"/>
      <c r="S21" s="39">
        <v>2</v>
      </c>
      <c r="U21" s="17">
        <v>46107</v>
      </c>
      <c r="W21">
        <v>40</v>
      </c>
    </row>
    <row r="22" spans="1:23" x14ac:dyDescent="0.25">
      <c r="A22" s="37">
        <v>4</v>
      </c>
      <c r="B22" s="25"/>
      <c r="C22" s="28"/>
      <c r="D22" s="33"/>
      <c r="E22" s="29"/>
      <c r="F22" s="29"/>
      <c r="G22" s="21" t="e">
        <f>E22/F22</f>
        <v>#DIV/0!</v>
      </c>
      <c r="H22" s="19" t="e">
        <f>(E22/D22)*100</f>
        <v>#DIV/0!</v>
      </c>
      <c r="I22" s="36" t="e">
        <f>IF(H22=L22,0.5,IF(H22&gt;L22,1,0))</f>
        <v>#DIV/0!</v>
      </c>
      <c r="J22" s="129"/>
      <c r="K22" s="37" t="e">
        <f>IF(L22=H22,0.5,IF(L22&gt;H22,1,0))</f>
        <v>#DIV/0!</v>
      </c>
      <c r="L22" s="20" t="e">
        <f>(O22/P22)*100</f>
        <v>#DIV/0!</v>
      </c>
      <c r="M22" s="21" t="e">
        <f>O22/N22</f>
        <v>#DIV/0!</v>
      </c>
      <c r="N22" s="29">
        <f t="shared" si="1"/>
        <v>0</v>
      </c>
      <c r="O22" s="29"/>
      <c r="P22" s="33"/>
      <c r="Q22" s="28"/>
      <c r="R22" s="25"/>
      <c r="S22" s="39">
        <v>3</v>
      </c>
      <c r="U22" s="17">
        <v>46121</v>
      </c>
      <c r="W22">
        <v>60</v>
      </c>
    </row>
    <row r="23" spans="1:23" ht="15.75" thickBot="1" x14ac:dyDescent="0.3">
      <c r="A23" s="12">
        <v>3</v>
      </c>
      <c r="B23" s="40"/>
      <c r="C23" s="31"/>
      <c r="D23" s="34"/>
      <c r="E23" s="30"/>
      <c r="F23" s="30"/>
      <c r="G23" s="24" t="e">
        <f>E23/F23</f>
        <v>#DIV/0!</v>
      </c>
      <c r="H23" s="22" t="e">
        <f>(E23/D23)*100</f>
        <v>#DIV/0!</v>
      </c>
      <c r="I23" s="41" t="e">
        <f>IF(H23=L23,0.5,IF(H23&gt;L23,1,0))</f>
        <v>#DIV/0!</v>
      </c>
      <c r="J23" s="129"/>
      <c r="K23" s="12" t="e">
        <f>IF(L23=H23,0.5,IF(L23&gt;H23,1,0))</f>
        <v>#DIV/0!</v>
      </c>
      <c r="L23" s="23" t="e">
        <f>(O23/P23)*100</f>
        <v>#DIV/0!</v>
      </c>
      <c r="M23" s="24" t="e">
        <f>O23/N23</f>
        <v>#DIV/0!</v>
      </c>
      <c r="N23" s="29">
        <f t="shared" si="1"/>
        <v>0</v>
      </c>
      <c r="O23" s="30"/>
      <c r="P23" s="34"/>
      <c r="Q23" s="31"/>
      <c r="R23" s="40"/>
      <c r="S23" s="15">
        <v>4</v>
      </c>
      <c r="U23" s="17">
        <v>46135</v>
      </c>
      <c r="W23">
        <v>80</v>
      </c>
    </row>
    <row r="24" spans="1:23" ht="15.75" thickBot="1" x14ac:dyDescent="0.3">
      <c r="A24" s="42"/>
      <c r="B24" s="135"/>
      <c r="C24" s="134"/>
      <c r="D24" s="136"/>
      <c r="E24" s="133"/>
      <c r="F24" s="133"/>
      <c r="G24" s="137"/>
      <c r="H24" s="138" t="e">
        <f>SUM(H20:H23)</f>
        <v>#DIV/0!</v>
      </c>
      <c r="I24" s="139" t="e">
        <f>SUM(I20:I23)</f>
        <v>#DIV/0!</v>
      </c>
      <c r="J24" s="129"/>
      <c r="K24" s="140" t="e">
        <f>SUM(K20:K23)</f>
        <v>#DIV/0!</v>
      </c>
      <c r="L24" s="141" t="e">
        <f>SUM(L20:L23)</f>
        <v>#DIV/0!</v>
      </c>
      <c r="M24" s="137"/>
      <c r="N24" s="133"/>
      <c r="O24" s="133"/>
      <c r="P24" s="136"/>
      <c r="Q24" s="134"/>
      <c r="R24" s="135"/>
      <c r="S24" s="53"/>
      <c r="U24" s="17"/>
      <c r="W24">
        <v>100</v>
      </c>
    </row>
    <row r="25" spans="1:23" ht="19.5" thickBot="1" x14ac:dyDescent="0.35">
      <c r="A25" s="100" t="s">
        <v>30</v>
      </c>
      <c r="B25" s="101"/>
      <c r="C25" s="101"/>
      <c r="D25" s="101"/>
      <c r="E25" s="101"/>
      <c r="F25" s="101"/>
      <c r="G25" s="102"/>
      <c r="H25" s="102"/>
      <c r="I25" s="16" t="e">
        <f>I12+I13+I14+I15+I20+I21+I22+I23</f>
        <v>#DIV/0!</v>
      </c>
      <c r="J25" s="128"/>
      <c r="K25" s="16" t="e">
        <f>K12+K13+K14+K15+K20+K21+K22+K23</f>
        <v>#DIV/0!</v>
      </c>
      <c r="L25" s="103"/>
      <c r="M25" s="102"/>
      <c r="N25" s="101" t="s">
        <v>31</v>
      </c>
      <c r="O25" s="101"/>
      <c r="P25" s="101"/>
      <c r="Q25" s="101"/>
      <c r="R25" s="101"/>
      <c r="S25" s="104"/>
      <c r="U25" s="17">
        <v>46179</v>
      </c>
      <c r="W25">
        <v>120</v>
      </c>
    </row>
    <row r="26" spans="1:23" ht="15.75" thickBot="1" x14ac:dyDescent="0.3">
      <c r="A26" s="1"/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05" t="s">
        <v>44</v>
      </c>
      <c r="S26" s="106"/>
      <c r="U26" s="17">
        <v>46163</v>
      </c>
      <c r="W26">
        <v>140</v>
      </c>
    </row>
    <row r="27" spans="1:23" ht="15.75" thickBot="1" x14ac:dyDescent="0.3">
      <c r="A27" s="97" t="s">
        <v>32</v>
      </c>
      <c r="B27" s="99"/>
      <c r="C27" s="97" t="s">
        <v>33</v>
      </c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9"/>
      <c r="R27" s="97" t="s">
        <v>34</v>
      </c>
      <c r="S27" s="99"/>
      <c r="W27">
        <v>160</v>
      </c>
    </row>
    <row r="28" spans="1:23" x14ac:dyDescent="0.25">
      <c r="A28" s="110"/>
      <c r="B28" s="111"/>
      <c r="C28" s="110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1"/>
      <c r="R28" s="110"/>
      <c r="S28" s="111"/>
      <c r="W28">
        <v>180</v>
      </c>
    </row>
    <row r="29" spans="1:23" x14ac:dyDescent="0.25">
      <c r="A29" s="112"/>
      <c r="B29" s="113"/>
      <c r="C29" s="112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13"/>
      <c r="R29" s="112"/>
      <c r="S29" s="113"/>
      <c r="W29">
        <v>200</v>
      </c>
    </row>
    <row r="30" spans="1:23" x14ac:dyDescent="0.25">
      <c r="A30" s="112"/>
      <c r="B30" s="113"/>
      <c r="C30" s="112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13"/>
      <c r="R30" s="112"/>
      <c r="S30" s="113"/>
      <c r="W30">
        <v>220</v>
      </c>
    </row>
    <row r="31" spans="1:23" ht="15.75" thickBot="1" x14ac:dyDescent="0.3">
      <c r="A31" s="114"/>
      <c r="B31" s="84"/>
      <c r="C31" s="114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4"/>
      <c r="R31" s="114"/>
      <c r="S31" s="84"/>
      <c r="W31">
        <v>240</v>
      </c>
    </row>
    <row r="32" spans="1:23" ht="15.75" thickBot="1" x14ac:dyDescent="0.3">
      <c r="A32" s="1"/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2"/>
      <c r="W32">
        <v>260</v>
      </c>
    </row>
    <row r="33" spans="1:19" ht="15.75" thickBot="1" x14ac:dyDescent="0.3">
      <c r="A33" s="107" t="s">
        <v>35</v>
      </c>
      <c r="B33" s="108"/>
      <c r="C33" s="107" t="s">
        <v>36</v>
      </c>
      <c r="D33" s="109"/>
      <c r="E33" s="109"/>
      <c r="F33" s="109"/>
      <c r="G33" s="109"/>
      <c r="H33" s="107" t="s">
        <v>37</v>
      </c>
      <c r="I33" s="109"/>
      <c r="J33" s="109"/>
      <c r="K33" s="109"/>
      <c r="L33" s="109"/>
      <c r="M33" s="109"/>
      <c r="N33" s="109"/>
      <c r="O33" s="109"/>
      <c r="P33" s="108"/>
      <c r="Q33" s="109" t="s">
        <v>39</v>
      </c>
      <c r="R33" s="109"/>
      <c r="S33" s="108"/>
    </row>
    <row r="34" spans="1:19" x14ac:dyDescent="0.25">
      <c r="A34" s="64" t="s">
        <v>43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</row>
    <row r="35" spans="1:19" x14ac:dyDescent="0.25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</row>
  </sheetData>
  <sheetProtection algorithmName="SHA-512" hashValue="Jli8VbLhHyvLccpfHUxsl4abSKX2+UVO+9jGQwuHCaofSfcG5ngFbk4Ml6FoFl8GGWZr5gL4s/YDwLPQTfkyPg==" saltValue="x6LPO9n+hOkAaK7LgBIPDg==" spinCount="100000" sheet="1" objects="1" scenarios="1"/>
  <dataConsolidate/>
  <mergeCells count="58">
    <mergeCell ref="C3:H3"/>
    <mergeCell ref="A33:B33"/>
    <mergeCell ref="C33:G33"/>
    <mergeCell ref="Q33:S33"/>
    <mergeCell ref="H33:P33"/>
    <mergeCell ref="R28:S28"/>
    <mergeCell ref="R29:S29"/>
    <mergeCell ref="R30:S30"/>
    <mergeCell ref="R31:S31"/>
    <mergeCell ref="C28:Q28"/>
    <mergeCell ref="C29:Q29"/>
    <mergeCell ref="C30:Q30"/>
    <mergeCell ref="C31:Q31"/>
    <mergeCell ref="A28:B28"/>
    <mergeCell ref="A29:B29"/>
    <mergeCell ref="A30:B30"/>
    <mergeCell ref="A31:B31"/>
    <mergeCell ref="C27:Q27"/>
    <mergeCell ref="A25:F25"/>
    <mergeCell ref="G25:H25"/>
    <mergeCell ref="L25:M25"/>
    <mergeCell ref="N25:S25"/>
    <mergeCell ref="A27:B27"/>
    <mergeCell ref="R27:S27"/>
    <mergeCell ref="R26:S26"/>
    <mergeCell ref="R10:R11"/>
    <mergeCell ref="Q10:Q11"/>
    <mergeCell ref="P10:P11"/>
    <mergeCell ref="K10:O10"/>
    <mergeCell ref="B10:B11"/>
    <mergeCell ref="C10:C11"/>
    <mergeCell ref="D10:D11"/>
    <mergeCell ref="E10:I10"/>
    <mergeCell ref="A17:I17"/>
    <mergeCell ref="K17:S17"/>
    <mergeCell ref="K18:O18"/>
    <mergeCell ref="P18:P19"/>
    <mergeCell ref="Q18:Q19"/>
    <mergeCell ref="R18:R19"/>
    <mergeCell ref="B18:B19"/>
    <mergeCell ref="C18:C19"/>
    <mergeCell ref="D18:D19"/>
    <mergeCell ref="E18:I18"/>
    <mergeCell ref="A34:S35"/>
    <mergeCell ref="A1:B3"/>
    <mergeCell ref="A9:I9"/>
    <mergeCell ref="D5:I5"/>
    <mergeCell ref="O1:Q1"/>
    <mergeCell ref="O2:Q2"/>
    <mergeCell ref="C1:N2"/>
    <mergeCell ref="I3:K3"/>
    <mergeCell ref="L3:N3"/>
    <mergeCell ref="O3:Q3"/>
    <mergeCell ref="K5:P5"/>
    <mergeCell ref="D6:I6"/>
    <mergeCell ref="K6:P6"/>
    <mergeCell ref="A8:S8"/>
    <mergeCell ref="K9:S9"/>
  </mergeCells>
  <dataValidations count="7">
    <dataValidation type="list" allowBlank="1" showInputMessage="1" showErrorMessage="1" sqref="O2:Q2" xr:uid="{00000000-0002-0000-0000-000000000000}">
      <formula1>$U$4:$U$7</formula1>
    </dataValidation>
    <dataValidation type="list" allowBlank="1" showInputMessage="1" showErrorMessage="1" sqref="R3" xr:uid="{00000000-0002-0000-0000-000002000000}">
      <formula1>$W$4:$W$15</formula1>
    </dataValidation>
    <dataValidation type="list" allowBlank="1" showInputMessage="1" showErrorMessage="1" sqref="L3:N3" xr:uid="{00000000-0002-0000-0000-000004000000}">
      <formula1>$U$10:$U$26</formula1>
    </dataValidation>
    <dataValidation type="list" allowBlank="1" showInputMessage="1" showErrorMessage="1" sqref="D12:D16 P20:P24 P12:P16 D20:D24" xr:uid="{00000000-0002-0000-0000-000005000000}">
      <formula1>$W$20:$W$32</formula1>
    </dataValidation>
    <dataValidation type="list" allowBlank="1" showInputMessage="1" showErrorMessage="1" sqref="R2" xr:uid="{00000000-0002-0000-0000-000001000000}">
      <formula1>$V$4:$V$17</formula1>
    </dataValidation>
    <dataValidation type="list" allowBlank="1" showInputMessage="1" showErrorMessage="1" sqref="K5:P5" xr:uid="{A9572ADD-2858-4577-A85D-D96E4FD92E41}">
      <formula1>$W$1:$W$12</formula1>
    </dataValidation>
    <dataValidation type="list" allowBlank="1" showInputMessage="1" showErrorMessage="1" sqref="D5:I5" xr:uid="{5BD4FBF8-22AE-430A-A641-1B6E28F91954}">
      <formula1>$W$4:$W$14</formula1>
    </dataValidation>
  </dataValidations>
  <pageMargins left="0.27559055118110237" right="0.27559055118110237" top="0.39370078740157483" bottom="0.39370078740157483" header="0" footer="0"/>
  <pageSetup paperSize="9" scale="94" orientation="landscape" r:id="rId1"/>
  <rowBreaks count="1" manualBreakCount="1">
    <brk id="35" max="22" man="1"/>
  </rowBreaks>
  <ignoredErrors>
    <ignoredError sqref="M23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match 25 26</vt:lpstr>
      <vt:lpstr>'feuille match 25 26'!Zone_d_impression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LE NOAC'H</dc:creator>
  <cp:lastModifiedBy>y.cochereau 2025</cp:lastModifiedBy>
  <cp:lastPrinted>2025-09-18T12:27:07Z</cp:lastPrinted>
  <dcterms:created xsi:type="dcterms:W3CDTF">2024-10-14T07:15:10Z</dcterms:created>
  <dcterms:modified xsi:type="dcterms:W3CDTF">2025-09-29T08:10:28Z</dcterms:modified>
</cp:coreProperties>
</file>