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Documents\Billard Avoine CSDB37\Casin\CASIN CSDB 2026 2027\casin csdb\26 27\"/>
    </mc:Choice>
  </mc:AlternateContent>
  <xr:revisionPtr revIDLastSave="0" documentId="13_ncr:1_{F2123226-168A-4785-AE46-549F0BB64824}" xr6:coauthVersionLast="47" xr6:coauthVersionMax="47" xr10:uidLastSave="{00000000-0000-0000-0000-000000000000}"/>
  <workbookProtection workbookAlgorithmName="SHA-512" workbookHashValue="aRf4g0+oEfz7OR3U+ajB4CbgGaU9lme7RBSkJSweX3dXFbRtKK6tGzvPM0Wl7bbLqyPuYMt/bbCxr1lY4gFISw==" workbookSaltValue="Hs30D4+Im0UeckZJ0kPwYw==" workbookSpinCount="100000" lockStructure="1"/>
  <bookViews>
    <workbookView xWindow="-108" yWindow="-108" windowWidth="23256" windowHeight="12576" tabRatio="500" xr2:uid="{00000000-000D-0000-FFFF-FFFF00000000}"/>
  </bookViews>
  <sheets>
    <sheet name="feuille match 25 26" sheetId="1" r:id="rId1"/>
  </sheets>
  <definedNames>
    <definedName name="_xlnm.Print_Area" localSheetId="0">'feuille match 25 26'!$A$1:$W$35</definedName>
  </definedName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20" i="1" l="1"/>
  <c r="D24" i="1"/>
  <c r="G12" i="1"/>
  <c r="E24" i="1"/>
  <c r="O24" i="1"/>
  <c r="P24" i="1"/>
  <c r="M23" i="1"/>
  <c r="L23" i="1"/>
  <c r="H23" i="1"/>
  <c r="K23" i="1" s="1"/>
  <c r="G23" i="1"/>
  <c r="M22" i="1"/>
  <c r="L22" i="1"/>
  <c r="H22" i="1"/>
  <c r="I22" i="1" s="1"/>
  <c r="G22" i="1"/>
  <c r="M21" i="1"/>
  <c r="L21" i="1"/>
  <c r="H21" i="1"/>
  <c r="I21" i="1" s="1"/>
  <c r="G21" i="1"/>
  <c r="M20" i="1"/>
  <c r="L20" i="1"/>
  <c r="H20" i="1"/>
  <c r="I20" i="1" s="1"/>
  <c r="M15" i="1"/>
  <c r="L15" i="1"/>
  <c r="H15" i="1"/>
  <c r="G15" i="1"/>
  <c r="M14" i="1"/>
  <c r="L14" i="1"/>
  <c r="H14" i="1"/>
  <c r="G14" i="1"/>
  <c r="M13" i="1"/>
  <c r="L13" i="1"/>
  <c r="H13" i="1"/>
  <c r="G13" i="1"/>
  <c r="M12" i="1"/>
  <c r="L12" i="1"/>
  <c r="H12" i="1"/>
  <c r="F24" i="1" l="1"/>
  <c r="N24" i="1"/>
  <c r="K20" i="1"/>
  <c r="K21" i="1"/>
  <c r="K22" i="1"/>
  <c r="K12" i="1"/>
  <c r="I13" i="1"/>
  <c r="I14" i="1"/>
  <c r="K15" i="1"/>
  <c r="I12" i="1"/>
  <c r="K14" i="1"/>
  <c r="K13" i="1"/>
  <c r="K24" i="1"/>
  <c r="I15" i="1"/>
  <c r="I23" i="1"/>
  <c r="I24" i="1" s="1"/>
  <c r="I16" i="1"/>
  <c r="K25" i="1" l="1"/>
  <c r="I25" i="1"/>
  <c r="K16" i="1"/>
</calcChain>
</file>

<file path=xl/sharedStrings.xml><?xml version="1.0" encoding="utf-8"?>
<sst xmlns="http://schemas.openxmlformats.org/spreadsheetml/2006/main" count="84" uniqueCount="48">
  <si>
    <t>FEUILLE DE RESULTATS  - CHALLENGE  CASIN</t>
  </si>
  <si>
    <t>Phase</t>
  </si>
  <si>
    <t>Tour</t>
  </si>
  <si>
    <t>Demi-finales</t>
  </si>
  <si>
    <t>Date :</t>
  </si>
  <si>
    <t xml:space="preserve">Club Organisateur </t>
  </si>
  <si>
    <t>Qualifications</t>
  </si>
  <si>
    <t>EQUIPE RECEVANTE</t>
  </si>
  <si>
    <t>Langeais</t>
  </si>
  <si>
    <t>EQUIPE VISITEUSE</t>
  </si>
  <si>
    <t>Avoine</t>
  </si>
  <si>
    <t>Capitaine d'équipe</t>
  </si>
  <si>
    <t>Finale</t>
  </si>
  <si>
    <t>Joué les Tours</t>
  </si>
  <si>
    <t>quart finale</t>
  </si>
  <si>
    <t>RESULTATS DE LA RENCONTRE</t>
  </si>
  <si>
    <t>MATCH 1</t>
  </si>
  <si>
    <t>Ste Maure</t>
  </si>
  <si>
    <t>N°</t>
  </si>
  <si>
    <t>NOM / Prénom</t>
  </si>
  <si>
    <t>Hand.</t>
  </si>
  <si>
    <t>RESULTATS</t>
  </si>
  <si>
    <t>Montlouis</t>
  </si>
  <si>
    <t>Jr</t>
  </si>
  <si>
    <t>Pts</t>
  </si>
  <si>
    <t>Rep.</t>
  </si>
  <si>
    <t>Moy.</t>
  </si>
  <si>
    <t>%</t>
  </si>
  <si>
    <t>Pts M</t>
  </si>
  <si>
    <t>St Pierre</t>
  </si>
  <si>
    <t>MATCH 2</t>
  </si>
  <si>
    <t>TOTAL DES POINTS DE L'EQUIPE RECEVANTE</t>
  </si>
  <si>
    <t>TOTAL DES POINTS DE L'EQUIPE VISITEUSE</t>
  </si>
  <si>
    <t>ARBITRAGE</t>
  </si>
  <si>
    <t>OBSERVATIONS</t>
  </si>
  <si>
    <t>DIRECTEUR DE JEU</t>
  </si>
  <si>
    <t xml:space="preserve">IMPORTANT : </t>
  </si>
  <si>
    <t>Nombre de reprises limité à 50</t>
  </si>
  <si>
    <t>Saisir les zones grises avec les menus déroulants</t>
  </si>
  <si>
    <t>Saisir les cases blanches au clavier</t>
  </si>
  <si>
    <t>SAISON 2026 / 2027</t>
  </si>
  <si>
    <t>Zone en jaune verroullées</t>
  </si>
  <si>
    <t>Loches 1</t>
  </si>
  <si>
    <t>Loches 2</t>
  </si>
  <si>
    <t>Val d'Amboise</t>
  </si>
  <si>
    <t>le point de "CASIN" doit etre franc, sans aucun contact entre les billes avant ou après sa réalisation!</t>
  </si>
  <si>
    <t>V3 08/10/2026</t>
  </si>
  <si>
    <t>Licence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</si>
</sst>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\-mmm\-yy;@"/>
    <numFmt numFmtId="165" formatCode="0.0"/>
    <numFmt numFmtId="166" formatCode="0.000"/>
  </numFmts>
  <fonts count="14" x14ac:knownFonts="1">
    <font>
      <sz val="11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sz val="16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0"/>
      <color rgb="FF000000"/>
      <name val="Arial Narrow"/>
      <family val="2"/>
      <charset val="1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  <charset val="1"/>
    </font>
    <font>
      <b/>
      <sz val="18"/>
      <color rgb="FFFF0000"/>
      <name val="Calibri"/>
      <family val="2"/>
      <charset val="1"/>
    </font>
    <font>
      <b/>
      <sz val="11"/>
      <color rgb="FFFF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E7E6E6"/>
        <bgColor rgb="FFDEEBF7"/>
      </patternFill>
    </fill>
    <fill>
      <patternFill patternType="solid">
        <fgColor rgb="FFDEEBF7"/>
        <bgColor rgb="FFE7E6E6"/>
      </patternFill>
    </fill>
    <fill>
      <patternFill patternType="solid">
        <fgColor rgb="FFFFFFCC"/>
        <bgColor rgb="FFFFFF99"/>
      </patternFill>
    </fill>
    <fill>
      <patternFill patternType="solid">
        <fgColor rgb="FFD9D9D9"/>
        <bgColor rgb="FFE7E6E6"/>
      </patternFill>
    </fill>
    <fill>
      <patternFill patternType="solid">
        <fgColor theme="0"/>
        <bgColor rgb="FFCCFFCC"/>
      </patternFill>
    </fill>
    <fill>
      <patternFill patternType="solid">
        <fgColor theme="0"/>
        <bgColor rgb="FF33CCCC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9D9D9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rgb="FFFFFF99"/>
      </patternFill>
    </fill>
    <fill>
      <patternFill patternType="solid">
        <fgColor theme="0"/>
        <bgColor rgb="FFE7E6E6"/>
      </patternFill>
    </fill>
    <fill>
      <patternFill patternType="solid">
        <fgColor theme="2"/>
        <bgColor rgb="FFCCFFCC"/>
      </patternFill>
    </fill>
    <fill>
      <patternFill patternType="solid">
        <fgColor theme="2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0" xfId="0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0" fillId="0" borderId="3" xfId="0" applyBorder="1"/>
    <xf numFmtId="0" fontId="0" fillId="0" borderId="13" xfId="0" applyBorder="1"/>
    <xf numFmtId="0" fontId="0" fillId="0" borderId="16" xfId="0" applyBorder="1"/>
    <xf numFmtId="14" fontId="0" fillId="0" borderId="0" xfId="0" applyNumberFormat="1"/>
    <xf numFmtId="0" fontId="9" fillId="0" borderId="21" xfId="0" applyFont="1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5" borderId="21" xfId="0" applyFill="1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0" fillId="5" borderId="21" xfId="0" applyFill="1" applyBorder="1" applyAlignment="1" applyProtection="1">
      <alignment horizontal="center"/>
      <protection locked="0"/>
    </xf>
    <xf numFmtId="0" fontId="10" fillId="0" borderId="21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9" fillId="0" borderId="27" xfId="0" applyFont="1" applyBorder="1" applyAlignment="1" applyProtection="1">
      <alignment horizontal="center" vertical="center"/>
      <protection locked="0"/>
    </xf>
    <xf numFmtId="2" fontId="0" fillId="4" borderId="27" xfId="0" applyNumberFormat="1" applyFill="1" applyBorder="1" applyAlignment="1">
      <alignment horizontal="center" vertical="center"/>
    </xf>
    <xf numFmtId="165" fontId="0" fillId="4" borderId="27" xfId="0" applyNumberFormat="1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/>
    </xf>
    <xf numFmtId="165" fontId="0" fillId="4" borderId="27" xfId="0" applyNumberFormat="1" applyFill="1" applyBorder="1" applyAlignment="1">
      <alignment horizontal="center"/>
    </xf>
    <xf numFmtId="2" fontId="0" fillId="4" borderId="27" xfId="0" applyNumberFormat="1" applyFill="1" applyBorder="1" applyAlignment="1">
      <alignment horizontal="center"/>
    </xf>
    <xf numFmtId="0" fontId="0" fillId="0" borderId="27" xfId="0" applyBorder="1" applyAlignment="1" applyProtection="1">
      <alignment horizontal="center"/>
      <protection locked="0"/>
    </xf>
    <xf numFmtId="0" fontId="0" fillId="0" borderId="21" xfId="0" applyBorder="1" applyProtection="1">
      <protection locked="0"/>
    </xf>
    <xf numFmtId="0" fontId="0" fillId="5" borderId="7" xfId="0" applyFill="1" applyBorder="1" applyAlignment="1" applyProtection="1">
      <alignment horizontal="center"/>
      <protection locked="0"/>
    </xf>
    <xf numFmtId="0" fontId="0" fillId="0" borderId="34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" fillId="6" borderId="2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/>
    </xf>
    <xf numFmtId="0" fontId="4" fillId="7" borderId="11" xfId="0" applyFont="1" applyFill="1" applyBorder="1"/>
    <xf numFmtId="0" fontId="7" fillId="7" borderId="14" xfId="0" applyFont="1" applyFill="1" applyBorder="1" applyAlignment="1">
      <alignment horizontal="center"/>
    </xf>
    <xf numFmtId="0" fontId="0" fillId="7" borderId="14" xfId="0" applyFill="1" applyBorder="1"/>
    <xf numFmtId="0" fontId="4" fillId="7" borderId="12" xfId="0" applyFont="1" applyFill="1" applyBorder="1"/>
    <xf numFmtId="0" fontId="6" fillId="7" borderId="12" xfId="0" applyFont="1" applyFill="1" applyBorder="1" applyAlignment="1">
      <alignment horizontal="center"/>
    </xf>
    <xf numFmtId="0" fontId="0" fillId="7" borderId="15" xfId="0" applyFill="1" applyBorder="1"/>
    <xf numFmtId="0" fontId="7" fillId="7" borderId="15" xfId="0" applyFont="1" applyFill="1" applyBorder="1" applyAlignment="1">
      <alignment horizontal="center"/>
    </xf>
    <xf numFmtId="0" fontId="6" fillId="8" borderId="17" xfId="0" applyFont="1" applyFill="1" applyBorder="1" applyAlignment="1">
      <alignment horizontal="center"/>
    </xf>
    <xf numFmtId="0" fontId="0" fillId="9" borderId="12" xfId="0" applyFill="1" applyBorder="1"/>
    <xf numFmtId="0" fontId="0" fillId="0" borderId="35" xfId="0" applyBorder="1" applyProtection="1">
      <protection locked="0"/>
    </xf>
    <xf numFmtId="0" fontId="0" fillId="12" borderId="5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13" borderId="27" xfId="0" applyFill="1" applyBorder="1" applyAlignment="1" applyProtection="1">
      <alignment horizontal="center" vertical="center"/>
      <protection locked="0"/>
    </xf>
    <xf numFmtId="0" fontId="0" fillId="13" borderId="27" xfId="0" applyFill="1" applyBorder="1" applyAlignment="1" applyProtection="1">
      <alignment horizontal="center"/>
      <protection locked="0"/>
    </xf>
    <xf numFmtId="0" fontId="0" fillId="4" borderId="19" xfId="0" applyFill="1" applyBorder="1" applyAlignment="1">
      <alignment horizontal="center" vertical="top"/>
    </xf>
    <xf numFmtId="0" fontId="0" fillId="4" borderId="22" xfId="0" applyFill="1" applyBorder="1" applyAlignment="1">
      <alignment horizontal="center"/>
    </xf>
    <xf numFmtId="0" fontId="0" fillId="4" borderId="25" xfId="0" applyFill="1" applyBorder="1" applyAlignment="1">
      <alignment horizontal="center" vertical="top"/>
    </xf>
    <xf numFmtId="0" fontId="0" fillId="4" borderId="21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2" fontId="0" fillId="4" borderId="21" xfId="0" applyNumberFormat="1" applyFill="1" applyBorder="1" applyAlignment="1">
      <alignment horizontal="center" vertical="center"/>
    </xf>
    <xf numFmtId="165" fontId="0" fillId="4" borderId="21" xfId="0" applyNumberForma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top"/>
    </xf>
    <xf numFmtId="0" fontId="0" fillId="4" borderId="26" xfId="0" applyFill="1" applyBorder="1" applyAlignment="1">
      <alignment horizontal="center" vertical="top"/>
    </xf>
    <xf numFmtId="165" fontId="0" fillId="4" borderId="21" xfId="0" applyNumberFormat="1" applyFill="1" applyBorder="1" applyAlignment="1">
      <alignment horizontal="center"/>
    </xf>
    <xf numFmtId="2" fontId="0" fillId="4" borderId="21" xfId="0" applyNumberFormat="1" applyFill="1" applyBorder="1" applyAlignment="1">
      <alignment horizontal="center"/>
    </xf>
    <xf numFmtId="165" fontId="0" fillId="4" borderId="7" xfId="0" applyNumberFormat="1" applyFill="1" applyBorder="1" applyAlignment="1">
      <alignment horizontal="center"/>
    </xf>
    <xf numFmtId="2" fontId="0" fillId="4" borderId="7" xfId="0" applyNumberFormat="1" applyFill="1" applyBorder="1" applyAlignment="1">
      <alignment horizontal="center"/>
    </xf>
    <xf numFmtId="0" fontId="9" fillId="0" borderId="20" xfId="0" applyFont="1" applyBorder="1" applyAlignment="1">
      <alignment horizontal="center" vertical="center"/>
    </xf>
    <xf numFmtId="0" fontId="0" fillId="11" borderId="30" xfId="0" applyFill="1" applyBorder="1" applyAlignment="1">
      <alignment horizontal="center"/>
    </xf>
    <xf numFmtId="0" fontId="0" fillId="11" borderId="31" xfId="0" applyFill="1" applyBorder="1" applyAlignment="1">
      <alignment horizontal="center"/>
    </xf>
    <xf numFmtId="166" fontId="13" fillId="11" borderId="32" xfId="0" applyNumberFormat="1" applyFont="1" applyFill="1" applyBorder="1" applyAlignment="1">
      <alignment horizontal="center"/>
    </xf>
    <xf numFmtId="2" fontId="0" fillId="4" borderId="0" xfId="0" applyNumberFormat="1" applyFill="1" applyAlignment="1">
      <alignment horizontal="center"/>
    </xf>
    <xf numFmtId="165" fontId="0" fillId="4" borderId="0" xfId="0" applyNumberFormat="1" applyFill="1" applyAlignment="1">
      <alignment horizontal="center" vertical="center"/>
    </xf>
    <xf numFmtId="165" fontId="0" fillId="4" borderId="7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/>
    </xf>
    <xf numFmtId="165" fontId="0" fillId="4" borderId="0" xfId="0" applyNumberFormat="1" applyFill="1" applyAlignment="1">
      <alignment horizontal="center"/>
    </xf>
    <xf numFmtId="166" fontId="13" fillId="11" borderId="30" xfId="0" applyNumberFormat="1" applyFont="1" applyFill="1" applyBorder="1" applyAlignment="1">
      <alignment horizontal="center"/>
    </xf>
    <xf numFmtId="0" fontId="0" fillId="11" borderId="3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30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12" fillId="0" borderId="32" xfId="0" applyFont="1" applyBorder="1" applyAlignment="1">
      <alignment horizontal="center"/>
    </xf>
    <xf numFmtId="0" fontId="0" fillId="0" borderId="33" xfId="0" applyBorder="1" applyAlignment="1" applyProtection="1">
      <alignment horizontal="center"/>
      <protection locked="0"/>
    </xf>
    <xf numFmtId="0" fontId="11" fillId="0" borderId="17" xfId="0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11" fillId="15" borderId="17" xfId="0" applyFont="1" applyFill="1" applyBorder="1" applyAlignment="1">
      <alignment horizontal="center"/>
    </xf>
    <xf numFmtId="0" fontId="11" fillId="0" borderId="32" xfId="0" applyFont="1" applyBorder="1" applyAlignment="1">
      <alignment horizontal="center"/>
    </xf>
    <xf numFmtId="0" fontId="13" fillId="15" borderId="31" xfId="0" applyFont="1" applyFill="1" applyBorder="1" applyAlignment="1">
      <alignment horizontal="center" vertical="center"/>
    </xf>
    <xf numFmtId="0" fontId="0" fillId="0" borderId="4" xfId="0" applyBorder="1" applyAlignment="1" applyProtection="1">
      <alignment horizontal="center"/>
      <protection locked="0"/>
    </xf>
    <xf numFmtId="0" fontId="5" fillId="6" borderId="17" xfId="0" applyFont="1" applyFill="1" applyBorder="1" applyAlignment="1">
      <alignment horizontal="center"/>
    </xf>
    <xf numFmtId="0" fontId="0" fillId="0" borderId="2" xfId="0" applyBorder="1" applyAlignment="1" applyProtection="1">
      <alignment horizontal="center"/>
      <protection locked="0"/>
    </xf>
    <xf numFmtId="0" fontId="5" fillId="8" borderId="30" xfId="0" applyFont="1" applyFill="1" applyBorder="1" applyAlignment="1">
      <alignment horizontal="center" vertical="center"/>
    </xf>
    <xf numFmtId="0" fontId="0" fillId="8" borderId="31" xfId="0" applyFill="1" applyBorder="1" applyAlignment="1">
      <alignment horizontal="center"/>
    </xf>
    <xf numFmtId="0" fontId="0" fillId="8" borderId="30" xfId="0" applyFill="1" applyBorder="1" applyAlignment="1">
      <alignment horizontal="center"/>
    </xf>
    <xf numFmtId="0" fontId="5" fillId="8" borderId="32" xfId="0" applyFont="1" applyFill="1" applyBorder="1" applyAlignment="1">
      <alignment horizontal="center" vertical="center"/>
    </xf>
    <xf numFmtId="0" fontId="5" fillId="10" borderId="32" xfId="0" applyFont="1" applyFill="1" applyBorder="1" applyAlignment="1">
      <alignment horizontal="center"/>
    </xf>
    <xf numFmtId="0" fontId="8" fillId="4" borderId="18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4" fillId="2" borderId="17" xfId="0" applyFont="1" applyFill="1" applyBorder="1" applyAlignment="1" applyProtection="1">
      <alignment horizontal="center"/>
      <protection locked="0"/>
    </xf>
    <xf numFmtId="0" fontId="4" fillId="2" borderId="32" xfId="0" applyFont="1" applyFill="1" applyBorder="1" applyAlignment="1" applyProtection="1">
      <alignment horizontal="center"/>
      <protection locked="0"/>
    </xf>
    <xf numFmtId="0" fontId="4" fillId="2" borderId="30" xfId="0" applyFont="1" applyFill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center"/>
      <protection locked="0"/>
    </xf>
    <xf numFmtId="0" fontId="1" fillId="6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6" xfId="0" applyBorder="1"/>
    <xf numFmtId="0" fontId="0" fillId="0" borderId="3" xfId="0" applyBorder="1" applyAlignment="1">
      <alignment horizontal="center"/>
    </xf>
    <xf numFmtId="0" fontId="1" fillId="6" borderId="37" xfId="0" applyFont="1" applyFill="1" applyBorder="1" applyAlignment="1">
      <alignment horizontal="center" vertical="center"/>
    </xf>
    <xf numFmtId="0" fontId="1" fillId="6" borderId="35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3" fillId="14" borderId="33" xfId="0" applyFont="1" applyFill="1" applyBorder="1" applyAlignment="1" applyProtection="1">
      <alignment horizontal="center" vertical="center"/>
      <protection locked="0"/>
    </xf>
    <xf numFmtId="0" fontId="3" fillId="14" borderId="33" xfId="0" applyFont="1" applyFill="1" applyBorder="1" applyAlignment="1" applyProtection="1">
      <alignment horizontal="center" vertical="center"/>
      <protection locked="0"/>
    </xf>
    <xf numFmtId="0" fontId="1" fillId="6" borderId="13" xfId="0" applyFont="1" applyFill="1" applyBorder="1" applyAlignment="1">
      <alignment horizontal="center" vertical="center"/>
    </xf>
    <xf numFmtId="0" fontId="2" fillId="14" borderId="36" xfId="0" applyFont="1" applyFill="1" applyBorder="1" applyAlignment="1" applyProtection="1">
      <alignment horizontal="center"/>
      <protection locked="0"/>
    </xf>
    <xf numFmtId="0" fontId="1" fillId="6" borderId="17" xfId="0" applyFont="1" applyFill="1" applyBorder="1" applyAlignment="1">
      <alignment horizontal="right" vertical="center"/>
    </xf>
    <xf numFmtId="164" fontId="4" fillId="14" borderId="17" xfId="0" applyNumberFormat="1" applyFont="1" applyFill="1" applyBorder="1" applyAlignment="1" applyProtection="1">
      <alignment horizontal="left" vertical="center"/>
      <protection locked="0"/>
    </xf>
    <xf numFmtId="0" fontId="8" fillId="4" borderId="39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0" fillId="12" borderId="1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8CBAD"/>
      <rgbColor rgb="FF3366FF"/>
      <rgbColor rgb="FF33CCCC"/>
      <rgbColor rgb="FF99FF33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167760</xdr:colOff>
      <xdr:row>4</xdr:row>
      <xdr:rowOff>53280</xdr:rowOff>
    </xdr:from>
    <xdr:to>
      <xdr:col>2</xdr:col>
      <xdr:colOff>487080</xdr:colOff>
      <xdr:row>4</xdr:row>
      <xdr:rowOff>174600</xdr:rowOff>
    </xdr:to>
    <xdr:sp macro="" textlink="">
      <xdr:nvSpPr>
        <xdr:cNvPr id="3" name="Flèche droit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161800" y="1224720"/>
          <a:ext cx="319320" cy="121320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0">
          <a:solidFill>
            <a:srgbClr val="00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/>
      </xdr:style>
    </xdr:sp>
    <xdr:clientData/>
  </xdr:twoCellAnchor>
  <xdr:twoCellAnchor>
    <xdr:from>
      <xdr:col>16</xdr:col>
      <xdr:colOff>122040</xdr:colOff>
      <xdr:row>4</xdr:row>
      <xdr:rowOff>53280</xdr:rowOff>
    </xdr:from>
    <xdr:to>
      <xdr:col>16</xdr:col>
      <xdr:colOff>487080</xdr:colOff>
      <xdr:row>4</xdr:row>
      <xdr:rowOff>189720</xdr:rowOff>
    </xdr:to>
    <xdr:sp macro="" textlink="">
      <xdr:nvSpPr>
        <xdr:cNvPr id="4" name="Flèche gau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750602" y="1200561"/>
          <a:ext cx="365040" cy="136440"/>
        </a:xfrm>
        <a:prstGeom prst="leftArrow">
          <a:avLst>
            <a:gd name="adj1" fmla="val 50000"/>
            <a:gd name="adj2" fmla="val 50000"/>
          </a:avLst>
        </a:prstGeom>
        <a:solidFill>
          <a:srgbClr val="FFFFFF"/>
        </a:solidFill>
        <a:ln w="0">
          <a:solidFill>
            <a:srgbClr val="00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/>
      </xdr:style>
    </xdr:sp>
    <xdr:clientData/>
  </xdr:twoCellAnchor>
  <xdr:twoCellAnchor>
    <xdr:from>
      <xdr:col>2</xdr:col>
      <xdr:colOff>175320</xdr:colOff>
      <xdr:row>5</xdr:row>
      <xdr:rowOff>30600</xdr:rowOff>
    </xdr:from>
    <xdr:to>
      <xdr:col>2</xdr:col>
      <xdr:colOff>494640</xdr:colOff>
      <xdr:row>5</xdr:row>
      <xdr:rowOff>151920</xdr:rowOff>
    </xdr:to>
    <xdr:sp macro="" textlink="">
      <xdr:nvSpPr>
        <xdr:cNvPr id="5" name="Flèche droit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169360" y="1430640"/>
          <a:ext cx="319320" cy="121320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0">
          <a:solidFill>
            <a:srgbClr val="00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/>
      </xdr:style>
    </xdr:sp>
    <xdr:clientData/>
  </xdr:twoCellAnchor>
  <xdr:twoCellAnchor>
    <xdr:from>
      <xdr:col>16</xdr:col>
      <xdr:colOff>122040</xdr:colOff>
      <xdr:row>5</xdr:row>
      <xdr:rowOff>38160</xdr:rowOff>
    </xdr:from>
    <xdr:to>
      <xdr:col>16</xdr:col>
      <xdr:colOff>487080</xdr:colOff>
      <xdr:row>5</xdr:row>
      <xdr:rowOff>174600</xdr:rowOff>
    </xdr:to>
    <xdr:sp macro="" textlink="">
      <xdr:nvSpPr>
        <xdr:cNvPr id="6" name="Flèche gauch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896960" y="1438200"/>
          <a:ext cx="365040" cy="136440"/>
        </a:xfrm>
        <a:prstGeom prst="leftArrow">
          <a:avLst>
            <a:gd name="adj1" fmla="val 50000"/>
            <a:gd name="adj2" fmla="val 50000"/>
          </a:avLst>
        </a:prstGeom>
        <a:solidFill>
          <a:srgbClr val="FFFFFF"/>
        </a:solidFill>
        <a:ln w="0">
          <a:solidFill>
            <a:srgbClr val="00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/>
      </xdr:style>
    </xdr:sp>
    <xdr:clientData/>
  </xdr:twoCellAnchor>
  <xdr:twoCellAnchor>
    <xdr:from>
      <xdr:col>5</xdr:col>
      <xdr:colOff>343080</xdr:colOff>
      <xdr:row>24</xdr:row>
      <xdr:rowOff>53280</xdr:rowOff>
    </xdr:from>
    <xdr:to>
      <xdr:col>6</xdr:col>
      <xdr:colOff>304200</xdr:colOff>
      <xdr:row>24</xdr:row>
      <xdr:rowOff>174600</xdr:rowOff>
    </xdr:to>
    <xdr:sp macro="" textlink="">
      <xdr:nvSpPr>
        <xdr:cNvPr id="7" name="Flèche droite 1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37160" y="5107320"/>
          <a:ext cx="333720" cy="121320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0">
          <a:solidFill>
            <a:srgbClr val="00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/>
      </xdr:style>
    </xdr:sp>
    <xdr:clientData/>
  </xdr:twoCellAnchor>
  <xdr:twoCellAnchor>
    <xdr:from>
      <xdr:col>11</xdr:col>
      <xdr:colOff>320040</xdr:colOff>
      <xdr:row>24</xdr:row>
      <xdr:rowOff>53280</xdr:rowOff>
    </xdr:from>
    <xdr:to>
      <xdr:col>12</xdr:col>
      <xdr:colOff>326880</xdr:colOff>
      <xdr:row>24</xdr:row>
      <xdr:rowOff>174600</xdr:rowOff>
    </xdr:to>
    <xdr:sp macro="" textlink="">
      <xdr:nvSpPr>
        <xdr:cNvPr id="8" name="Flèche gauche 1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231240" y="5107320"/>
          <a:ext cx="379440" cy="121320"/>
        </a:xfrm>
        <a:prstGeom prst="leftArrow">
          <a:avLst>
            <a:gd name="adj1" fmla="val 50000"/>
            <a:gd name="adj2" fmla="val 50000"/>
          </a:avLst>
        </a:prstGeom>
        <a:solidFill>
          <a:srgbClr val="FFFFFF"/>
        </a:solidFill>
        <a:ln w="0">
          <a:solidFill>
            <a:srgbClr val="00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/>
      </xdr:style>
    </xdr:sp>
    <xdr:clientData/>
  </xdr:twoCellAnchor>
  <xdr:twoCellAnchor editAs="oneCell">
    <xdr:from>
      <xdr:col>1</xdr:col>
      <xdr:colOff>119866</xdr:colOff>
      <xdr:row>0</xdr:row>
      <xdr:rowOff>17123</xdr:rowOff>
    </xdr:from>
    <xdr:to>
      <xdr:col>1</xdr:col>
      <xdr:colOff>1258584</xdr:colOff>
      <xdr:row>3</xdr:row>
      <xdr:rowOff>181685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26790D80-AA64-AC92-CF12-C905C2E9C6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035" y="17123"/>
          <a:ext cx="1138718" cy="11234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5"/>
  <sheetViews>
    <sheetView tabSelected="1" zoomScale="89" zoomScaleNormal="89" workbookViewId="0">
      <selection activeCell="B12" sqref="B12"/>
    </sheetView>
  </sheetViews>
  <sheetFormatPr baseColWidth="10" defaultColWidth="10.6640625" defaultRowHeight="14.4" x14ac:dyDescent="0.3"/>
  <cols>
    <col min="1" max="1" width="3.33203125" customWidth="1"/>
    <col min="2" max="2" width="25" customWidth="1"/>
    <col min="3" max="3" width="9.33203125" customWidth="1"/>
    <col min="4" max="6" width="5.33203125" customWidth="1"/>
    <col min="7" max="8" width="9" customWidth="1"/>
    <col min="9" max="9" width="5.33203125" customWidth="1"/>
    <col min="10" max="10" width="1.88671875" customWidth="1"/>
    <col min="11" max="16" width="5.33203125" customWidth="1"/>
    <col min="17" max="17" width="9.33203125" customWidth="1"/>
    <col min="18" max="18" width="25" customWidth="1"/>
    <col min="19" max="19" width="4.109375" customWidth="1"/>
    <col min="20" max="20" width="10.6640625" hidden="1" customWidth="1"/>
    <col min="21" max="21" width="12.6640625" hidden="1" customWidth="1"/>
    <col min="22" max="22" width="10.6640625" style="1" hidden="1" customWidth="1"/>
    <col min="23" max="23" width="12.44140625" hidden="1" customWidth="1"/>
    <col min="24" max="24" width="11.44140625" hidden="1" customWidth="1"/>
  </cols>
  <sheetData>
    <row r="1" spans="1:23" ht="26.25" customHeight="1" thickBot="1" x14ac:dyDescent="0.35">
      <c r="A1" s="78"/>
      <c r="B1" s="115"/>
      <c r="C1" s="110" t="s">
        <v>0</v>
      </c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1" t="s">
        <v>1</v>
      </c>
      <c r="P1" s="111"/>
      <c r="Q1" s="111"/>
      <c r="R1" s="33" t="s">
        <v>2</v>
      </c>
      <c r="S1" s="2"/>
      <c r="T1" s="3"/>
    </row>
    <row r="2" spans="1:23" ht="27" customHeight="1" thickBot="1" x14ac:dyDescent="0.35">
      <c r="A2" s="112"/>
      <c r="B2" s="4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9"/>
      <c r="P2" s="119"/>
      <c r="Q2" s="119"/>
      <c r="R2" s="120"/>
      <c r="S2" s="4"/>
    </row>
    <row r="3" spans="1:23" ht="23.25" customHeight="1" thickBot="1" x14ac:dyDescent="0.45">
      <c r="A3" s="112"/>
      <c r="B3" s="113"/>
      <c r="C3" s="116" t="s">
        <v>40</v>
      </c>
      <c r="D3" s="117"/>
      <c r="E3" s="117"/>
      <c r="F3" s="117"/>
      <c r="G3" s="117"/>
      <c r="H3" s="121"/>
      <c r="I3" s="123" t="s">
        <v>4</v>
      </c>
      <c r="J3" s="123"/>
      <c r="K3" s="123"/>
      <c r="L3" s="124"/>
      <c r="M3" s="124"/>
      <c r="N3" s="124"/>
      <c r="O3" s="92" t="s">
        <v>5</v>
      </c>
      <c r="P3" s="92"/>
      <c r="Q3" s="92"/>
      <c r="R3" s="122"/>
      <c r="S3" s="4"/>
    </row>
    <row r="4" spans="1:23" ht="15" thickBot="1" x14ac:dyDescent="0.35">
      <c r="A4" s="8"/>
      <c r="B4" s="114"/>
      <c r="S4" s="4"/>
      <c r="U4" t="s">
        <v>6</v>
      </c>
      <c r="V4" s="1">
        <v>1</v>
      </c>
      <c r="W4" t="s">
        <v>44</v>
      </c>
    </row>
    <row r="5" spans="1:23" ht="18" customHeight="1" thickBot="1" x14ac:dyDescent="0.45">
      <c r="A5" s="6"/>
      <c r="B5" s="34" t="s">
        <v>7</v>
      </c>
      <c r="C5" s="35"/>
      <c r="D5" s="104"/>
      <c r="E5" s="105"/>
      <c r="F5" s="105"/>
      <c r="G5" s="105"/>
      <c r="H5" s="105"/>
      <c r="I5" s="105"/>
      <c r="K5" s="106"/>
      <c r="L5" s="106"/>
      <c r="M5" s="106"/>
      <c r="N5" s="106"/>
      <c r="O5" s="106"/>
      <c r="P5" s="104"/>
      <c r="Q5" s="38"/>
      <c r="R5" s="39" t="s">
        <v>9</v>
      </c>
      <c r="S5" s="7"/>
      <c r="U5" t="s">
        <v>3</v>
      </c>
      <c r="V5" s="1">
        <v>2</v>
      </c>
      <c r="W5" t="s">
        <v>10</v>
      </c>
    </row>
    <row r="6" spans="1:23" ht="16.2" thickBot="1" x14ac:dyDescent="0.35">
      <c r="A6" s="8"/>
      <c r="B6" s="36" t="s">
        <v>11</v>
      </c>
      <c r="C6" s="37"/>
      <c r="D6" s="107"/>
      <c r="E6" s="108"/>
      <c r="F6" s="108"/>
      <c r="G6" s="108"/>
      <c r="H6" s="108"/>
      <c r="I6" s="108"/>
      <c r="K6" s="109"/>
      <c r="L6" s="109"/>
      <c r="M6" s="109"/>
      <c r="N6" s="109"/>
      <c r="O6" s="109"/>
      <c r="P6" s="107"/>
      <c r="Q6" s="40"/>
      <c r="R6" s="41" t="s">
        <v>11</v>
      </c>
      <c r="S6" s="9"/>
      <c r="U6" t="s">
        <v>12</v>
      </c>
      <c r="V6" s="1">
        <v>3</v>
      </c>
      <c r="W6" t="s">
        <v>13</v>
      </c>
    </row>
    <row r="7" spans="1:23" x14ac:dyDescent="0.3">
      <c r="A7" s="5"/>
      <c r="S7" s="4"/>
      <c r="U7" t="s">
        <v>14</v>
      </c>
      <c r="V7" s="1">
        <v>4</v>
      </c>
      <c r="W7" t="s">
        <v>8</v>
      </c>
    </row>
    <row r="8" spans="1:23" ht="19.5" customHeight="1" x14ac:dyDescent="0.3">
      <c r="A8" s="126" t="s">
        <v>15</v>
      </c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V8" s="1">
        <v>5</v>
      </c>
      <c r="W8" t="s">
        <v>42</v>
      </c>
    </row>
    <row r="9" spans="1:23" ht="18" customHeight="1" x14ac:dyDescent="0.3">
      <c r="A9" s="125" t="s">
        <v>16</v>
      </c>
      <c r="B9" s="125"/>
      <c r="C9" s="125"/>
      <c r="D9" s="125"/>
      <c r="E9" s="125"/>
      <c r="F9" s="125"/>
      <c r="G9" s="125"/>
      <c r="H9" s="125"/>
      <c r="I9" s="125"/>
      <c r="K9" s="125" t="s">
        <v>16</v>
      </c>
      <c r="L9" s="125"/>
      <c r="M9" s="125"/>
      <c r="N9" s="125"/>
      <c r="O9" s="125"/>
      <c r="P9" s="125"/>
      <c r="Q9" s="125"/>
      <c r="R9" s="125"/>
      <c r="S9" s="125"/>
      <c r="V9" s="1">
        <v>6</v>
      </c>
      <c r="W9" t="s">
        <v>43</v>
      </c>
    </row>
    <row r="10" spans="1:23" x14ac:dyDescent="0.3">
      <c r="A10" s="49" t="s">
        <v>18</v>
      </c>
      <c r="B10" s="100" t="s">
        <v>19</v>
      </c>
      <c r="C10" s="101" t="s">
        <v>47</v>
      </c>
      <c r="D10" s="101" t="s">
        <v>20</v>
      </c>
      <c r="E10" s="102" t="s">
        <v>21</v>
      </c>
      <c r="F10" s="102"/>
      <c r="G10" s="102"/>
      <c r="H10" s="102"/>
      <c r="I10" s="102"/>
      <c r="K10" s="103" t="s">
        <v>21</v>
      </c>
      <c r="L10" s="103"/>
      <c r="M10" s="103"/>
      <c r="N10" s="103"/>
      <c r="O10" s="103"/>
      <c r="P10" s="101" t="s">
        <v>20</v>
      </c>
      <c r="Q10" s="101" t="s">
        <v>47</v>
      </c>
      <c r="R10" s="100" t="s">
        <v>19</v>
      </c>
      <c r="S10" s="59" t="s">
        <v>18</v>
      </c>
      <c r="U10" s="10">
        <v>46303</v>
      </c>
      <c r="V10" s="1">
        <v>7</v>
      </c>
      <c r="W10" t="s">
        <v>22</v>
      </c>
    </row>
    <row r="11" spans="1:23" x14ac:dyDescent="0.3">
      <c r="A11" s="51" t="s">
        <v>23</v>
      </c>
      <c r="B11" s="100"/>
      <c r="C11" s="101"/>
      <c r="D11" s="101"/>
      <c r="E11" s="52" t="s">
        <v>24</v>
      </c>
      <c r="F11" s="52" t="s">
        <v>25</v>
      </c>
      <c r="G11" s="52" t="s">
        <v>26</v>
      </c>
      <c r="H11" s="52" t="s">
        <v>27</v>
      </c>
      <c r="I11" s="50" t="s">
        <v>28</v>
      </c>
      <c r="K11" s="54" t="s">
        <v>28</v>
      </c>
      <c r="L11" s="52" t="s">
        <v>27</v>
      </c>
      <c r="M11" s="52" t="s">
        <v>26</v>
      </c>
      <c r="N11" s="52" t="s">
        <v>25</v>
      </c>
      <c r="O11" s="52" t="s">
        <v>24</v>
      </c>
      <c r="P11" s="101"/>
      <c r="Q11" s="101"/>
      <c r="R11" s="100"/>
      <c r="S11" s="60" t="s">
        <v>23</v>
      </c>
      <c r="U11" s="10">
        <v>46317</v>
      </c>
      <c r="V11" s="1">
        <v>8</v>
      </c>
      <c r="W11" t="s">
        <v>29</v>
      </c>
    </row>
    <row r="12" spans="1:23" x14ac:dyDescent="0.3">
      <c r="A12" s="53">
        <v>1</v>
      </c>
      <c r="B12" s="11"/>
      <c r="C12" s="12"/>
      <c r="D12" s="13"/>
      <c r="E12" s="12"/>
      <c r="F12" s="12"/>
      <c r="G12" s="56" t="e">
        <f>E12/F12</f>
        <v>#DIV/0!</v>
      </c>
      <c r="H12" s="57" t="e">
        <f>(E12/D12)*100</f>
        <v>#DIV/0!</v>
      </c>
      <c r="I12" s="58" t="e">
        <f>IF(H12=L12,0.5,IF(H12&gt;L12,1,0))</f>
        <v>#DIV/0!</v>
      </c>
      <c r="K12" s="54" t="e">
        <f>IF(L12=H12,0.5,IF(L12&gt;H12,1,0))</f>
        <v>#DIV/0!</v>
      </c>
      <c r="L12" s="61" t="e">
        <f>(O12/P12)*100</f>
        <v>#DIV/0!</v>
      </c>
      <c r="M12" s="62" t="e">
        <f>O12/N12</f>
        <v>#DIV/0!</v>
      </c>
      <c r="N12" s="14"/>
      <c r="O12" s="14"/>
      <c r="P12" s="15"/>
      <c r="Q12" s="12"/>
      <c r="R12" s="16"/>
      <c r="S12" s="50">
        <v>1</v>
      </c>
      <c r="U12" s="10">
        <v>46331</v>
      </c>
      <c r="V12" s="1">
        <v>9</v>
      </c>
      <c r="W12" t="s">
        <v>17</v>
      </c>
    </row>
    <row r="13" spans="1:23" x14ac:dyDescent="0.3">
      <c r="A13" s="54">
        <v>2</v>
      </c>
      <c r="B13" s="11"/>
      <c r="C13" s="12"/>
      <c r="D13" s="13"/>
      <c r="E13" s="12"/>
      <c r="F13" s="12"/>
      <c r="G13" s="56" t="e">
        <f>E13/F13</f>
        <v>#DIV/0!</v>
      </c>
      <c r="H13" s="57" t="e">
        <f>(E13/D13)*100</f>
        <v>#DIV/0!</v>
      </c>
      <c r="I13" s="58" t="e">
        <f>IF(H13=L13,0.5,IF(H13&gt;L13,1,0))</f>
        <v>#DIV/0!</v>
      </c>
      <c r="K13" s="54" t="e">
        <f>IF(L13=H13,0.5,IF(L13&gt;H13,1,0))</f>
        <v>#DIV/0!</v>
      </c>
      <c r="L13" s="61" t="e">
        <f>(O13/P13)*100</f>
        <v>#DIV/0!</v>
      </c>
      <c r="M13" s="62" t="e">
        <f>O13/N13</f>
        <v>#DIV/0!</v>
      </c>
      <c r="N13" s="14"/>
      <c r="O13" s="14"/>
      <c r="P13" s="15"/>
      <c r="Q13" s="12"/>
      <c r="R13" s="11"/>
      <c r="S13" s="50">
        <v>2</v>
      </c>
      <c r="U13" s="10">
        <v>46345</v>
      </c>
      <c r="V13" s="1">
        <v>10</v>
      </c>
    </row>
    <row r="14" spans="1:23" x14ac:dyDescent="0.3">
      <c r="A14" s="54">
        <v>3</v>
      </c>
      <c r="B14" s="11"/>
      <c r="C14" s="12"/>
      <c r="D14" s="13"/>
      <c r="E14" s="12"/>
      <c r="F14" s="12"/>
      <c r="G14" s="56" t="e">
        <f>E14/F14</f>
        <v>#DIV/0!</v>
      </c>
      <c r="H14" s="57" t="e">
        <f>(E14/D14)*100</f>
        <v>#DIV/0!</v>
      </c>
      <c r="I14" s="58" t="e">
        <f>IF(H14=L14,0.5,IF(H14&gt;L14,1,0))</f>
        <v>#DIV/0!</v>
      </c>
      <c r="K14" s="54" t="e">
        <f>IF(L14=H14,0.5,IF(L14&gt;H14,1,0))</f>
        <v>#DIV/0!</v>
      </c>
      <c r="L14" s="61" t="e">
        <f>(O14/P14)*100</f>
        <v>#DIV/0!</v>
      </c>
      <c r="M14" s="62" t="e">
        <f>O14/N14</f>
        <v>#DIV/0!</v>
      </c>
      <c r="N14" s="14"/>
      <c r="O14" s="14"/>
      <c r="P14" s="15"/>
      <c r="Q14" s="12"/>
      <c r="R14" s="11"/>
      <c r="S14" s="50">
        <v>3</v>
      </c>
      <c r="U14" s="10">
        <v>46359</v>
      </c>
      <c r="V14" s="1">
        <v>11</v>
      </c>
    </row>
    <row r="15" spans="1:23" x14ac:dyDescent="0.3">
      <c r="A15" s="54">
        <v>4</v>
      </c>
      <c r="B15" s="11"/>
      <c r="C15" s="12"/>
      <c r="D15" s="13"/>
      <c r="E15" s="12"/>
      <c r="F15" s="12"/>
      <c r="G15" s="56" t="e">
        <f>E15/F15</f>
        <v>#DIV/0!</v>
      </c>
      <c r="H15" s="57" t="e">
        <f>(E15/D15)*100</f>
        <v>#DIV/0!</v>
      </c>
      <c r="I15" s="58" t="e">
        <f>IF(H15=L15,0.5,IF(H15&gt;L15,1,0))</f>
        <v>#DIV/0!</v>
      </c>
      <c r="K15" s="54" t="e">
        <f>IF(L15=H15,0.5,IF(L15&gt;H15,1,0))</f>
        <v>#DIV/0!</v>
      </c>
      <c r="L15" s="61" t="e">
        <f>(O15/P15)*100</f>
        <v>#DIV/0!</v>
      </c>
      <c r="M15" s="62" t="e">
        <f>O15/N15</f>
        <v>#DIV/0!</v>
      </c>
      <c r="N15" s="14"/>
      <c r="O15" s="14"/>
      <c r="P15" s="15"/>
      <c r="Q15" s="12"/>
      <c r="R15" s="11"/>
      <c r="S15" s="50">
        <v>4</v>
      </c>
      <c r="U15" s="10">
        <v>46375</v>
      </c>
      <c r="V15" s="1">
        <v>12</v>
      </c>
    </row>
    <row r="16" spans="1:23" ht="15" thickBot="1" x14ac:dyDescent="0.35">
      <c r="A16" s="46"/>
      <c r="B16" s="18"/>
      <c r="C16" s="29"/>
      <c r="D16" s="47"/>
      <c r="E16" s="29"/>
      <c r="F16" s="29"/>
      <c r="G16" s="19"/>
      <c r="H16" s="20"/>
      <c r="I16" s="21">
        <f>IF(H16=L16,0.5,IF(H16&gt;L16,1,0))</f>
        <v>0.5</v>
      </c>
      <c r="K16" s="22">
        <f>IF(L16=H16,0.5,IF(L16&gt;H16,1,0))</f>
        <v>0.5</v>
      </c>
      <c r="L16" s="23"/>
      <c r="M16" s="24"/>
      <c r="N16" s="25"/>
      <c r="O16" s="30"/>
      <c r="P16" s="48"/>
      <c r="Q16" s="31"/>
      <c r="R16" s="18"/>
      <c r="S16" s="45"/>
      <c r="U16" s="10">
        <v>46401</v>
      </c>
      <c r="V16" s="1">
        <v>13</v>
      </c>
    </row>
    <row r="17" spans="1:23" ht="18" customHeight="1" x14ac:dyDescent="0.3">
      <c r="A17" s="99" t="s">
        <v>30</v>
      </c>
      <c r="B17" s="99"/>
      <c r="C17" s="99"/>
      <c r="D17" s="99"/>
      <c r="E17" s="99"/>
      <c r="F17" s="99"/>
      <c r="G17" s="99"/>
      <c r="H17" s="99"/>
      <c r="I17" s="99"/>
      <c r="K17" s="99" t="s">
        <v>30</v>
      </c>
      <c r="L17" s="99"/>
      <c r="M17" s="99"/>
      <c r="N17" s="99"/>
      <c r="O17" s="99"/>
      <c r="P17" s="99"/>
      <c r="Q17" s="99"/>
      <c r="R17" s="99"/>
      <c r="S17" s="99"/>
      <c r="U17" s="10">
        <v>46415</v>
      </c>
      <c r="V17" s="1">
        <v>14</v>
      </c>
    </row>
    <row r="18" spans="1:23" x14ac:dyDescent="0.3">
      <c r="A18" s="49" t="s">
        <v>18</v>
      </c>
      <c r="B18" s="100" t="s">
        <v>19</v>
      </c>
      <c r="C18" s="101" t="s">
        <v>47</v>
      </c>
      <c r="D18" s="101" t="s">
        <v>20</v>
      </c>
      <c r="E18" s="102" t="s">
        <v>21</v>
      </c>
      <c r="F18" s="102"/>
      <c r="G18" s="102"/>
      <c r="H18" s="102"/>
      <c r="I18" s="102"/>
      <c r="K18" s="103" t="s">
        <v>21</v>
      </c>
      <c r="L18" s="103"/>
      <c r="M18" s="103"/>
      <c r="N18" s="103"/>
      <c r="O18" s="103"/>
      <c r="P18" s="101" t="s">
        <v>20</v>
      </c>
      <c r="Q18" s="101" t="s">
        <v>47</v>
      </c>
      <c r="R18" s="100" t="s">
        <v>19</v>
      </c>
      <c r="S18" s="59" t="s">
        <v>18</v>
      </c>
      <c r="U18" s="10">
        <v>46429</v>
      </c>
      <c r="V18" s="1">
        <v>15</v>
      </c>
    </row>
    <row r="19" spans="1:23" x14ac:dyDescent="0.3">
      <c r="A19" s="51" t="s">
        <v>23</v>
      </c>
      <c r="B19" s="100"/>
      <c r="C19" s="101"/>
      <c r="D19" s="101"/>
      <c r="E19" s="52" t="s">
        <v>24</v>
      </c>
      <c r="F19" s="52" t="s">
        <v>25</v>
      </c>
      <c r="G19" s="52" t="s">
        <v>26</v>
      </c>
      <c r="H19" s="52" t="s">
        <v>27</v>
      </c>
      <c r="I19" s="50" t="s">
        <v>28</v>
      </c>
      <c r="K19" s="54" t="s">
        <v>28</v>
      </c>
      <c r="L19" s="52" t="s">
        <v>27</v>
      </c>
      <c r="M19" s="52" t="s">
        <v>26</v>
      </c>
      <c r="N19" s="52" t="s">
        <v>25</v>
      </c>
      <c r="O19" s="52" t="s">
        <v>24</v>
      </c>
      <c r="P19" s="101"/>
      <c r="Q19" s="101"/>
      <c r="R19" s="100"/>
      <c r="S19" s="60" t="s">
        <v>23</v>
      </c>
      <c r="U19" s="10">
        <v>46443</v>
      </c>
    </row>
    <row r="20" spans="1:23" x14ac:dyDescent="0.3">
      <c r="A20" s="53">
        <v>2</v>
      </c>
      <c r="B20" s="11"/>
      <c r="C20" s="26"/>
      <c r="D20" s="15"/>
      <c r="E20" s="14"/>
      <c r="F20" s="14"/>
      <c r="G20" s="62" t="e">
        <f>E20/F20</f>
        <v>#DIV/0!</v>
      </c>
      <c r="H20" s="57" t="e">
        <f>(E20/D20)*100</f>
        <v>#DIV/0!</v>
      </c>
      <c r="I20" s="58" t="e">
        <f>IF(H20=L20,0.5,IF(H20&gt;L20,1,0))</f>
        <v>#DIV/0!</v>
      </c>
      <c r="K20" s="54" t="e">
        <f>IF(L20=H20,0.5,IF(L20&gt;H20,1,0))</f>
        <v>#DIV/0!</v>
      </c>
      <c r="L20" s="61" t="e">
        <f>(O20/P20)*100</f>
        <v>#DIV/0!</v>
      </c>
      <c r="M20" s="62" t="e">
        <f>O20/N20</f>
        <v>#DIV/0!</v>
      </c>
      <c r="N20" s="14"/>
      <c r="O20" s="14"/>
      <c r="P20" s="15"/>
      <c r="Q20" s="26"/>
      <c r="R20" s="16"/>
      <c r="S20" s="50">
        <v>1</v>
      </c>
      <c r="U20" s="10">
        <v>46457</v>
      </c>
      <c r="W20">
        <v>20</v>
      </c>
    </row>
    <row r="21" spans="1:23" x14ac:dyDescent="0.3">
      <c r="A21" s="54">
        <v>1</v>
      </c>
      <c r="B21" s="11"/>
      <c r="C21" s="26"/>
      <c r="D21" s="15"/>
      <c r="E21" s="14"/>
      <c r="F21" s="14"/>
      <c r="G21" s="62" t="e">
        <f>E21/F21</f>
        <v>#DIV/0!</v>
      </c>
      <c r="H21" s="57" t="e">
        <f>(E21/D21)*100</f>
        <v>#DIV/0!</v>
      </c>
      <c r="I21" s="58" t="e">
        <f>IF(H21=L21,0.5,IF(H21&gt;L21,1,0))</f>
        <v>#DIV/0!</v>
      </c>
      <c r="K21" s="54" t="e">
        <f>IF(L21=H21,0.5,IF(L21&gt;H21,1,0))</f>
        <v>#DIV/0!</v>
      </c>
      <c r="L21" s="61" t="e">
        <f>(O21/P21)*100</f>
        <v>#DIV/0!</v>
      </c>
      <c r="M21" s="62" t="e">
        <f>O21/N21</f>
        <v>#DIV/0!</v>
      </c>
      <c r="N21" s="14"/>
      <c r="O21" s="14"/>
      <c r="P21" s="15"/>
      <c r="Q21" s="26"/>
      <c r="R21" s="11"/>
      <c r="S21" s="50">
        <v>2</v>
      </c>
      <c r="U21" s="10">
        <v>46471</v>
      </c>
      <c r="W21">
        <v>40</v>
      </c>
    </row>
    <row r="22" spans="1:23" x14ac:dyDescent="0.3">
      <c r="A22" s="54">
        <v>4</v>
      </c>
      <c r="B22" s="11"/>
      <c r="C22" s="26"/>
      <c r="D22" s="15"/>
      <c r="E22" s="14"/>
      <c r="F22" s="14"/>
      <c r="G22" s="62" t="e">
        <f>E22/F22</f>
        <v>#DIV/0!</v>
      </c>
      <c r="H22" s="57" t="e">
        <f>(E22/D22)*100</f>
        <v>#DIV/0!</v>
      </c>
      <c r="I22" s="58" t="e">
        <f>IF(H22=L22,0.5,IF(H22&gt;L22,1,0))</f>
        <v>#DIV/0!</v>
      </c>
      <c r="K22" s="54" t="e">
        <f>IF(L22=H22,0.5,IF(L22&gt;H22,1,0))</f>
        <v>#DIV/0!</v>
      </c>
      <c r="L22" s="61" t="e">
        <f>(O22/P22)*100</f>
        <v>#DIV/0!</v>
      </c>
      <c r="M22" s="62" t="e">
        <f>O22/N22</f>
        <v>#DIV/0!</v>
      </c>
      <c r="N22" s="14"/>
      <c r="O22" s="14"/>
      <c r="P22" s="15"/>
      <c r="Q22" s="26"/>
      <c r="R22" s="11"/>
      <c r="S22" s="50">
        <v>3</v>
      </c>
      <c r="U22" s="10">
        <v>46485</v>
      </c>
      <c r="W22">
        <v>60</v>
      </c>
    </row>
    <row r="23" spans="1:23" ht="15" thickBot="1" x14ac:dyDescent="0.35">
      <c r="A23" s="54">
        <v>3</v>
      </c>
      <c r="B23" s="11"/>
      <c r="C23" s="26"/>
      <c r="D23" s="27"/>
      <c r="E23" s="17"/>
      <c r="F23" s="17"/>
      <c r="G23" s="64" t="e">
        <f>E23/F23</f>
        <v>#DIV/0!</v>
      </c>
      <c r="H23" s="71" t="e">
        <f>(E23/D23)*100</f>
        <v>#DIV/0!</v>
      </c>
      <c r="I23" s="72" t="e">
        <f>IF(H23=L23,0.5,IF(H23&gt;L23,1,0))</f>
        <v>#DIV/0!</v>
      </c>
      <c r="K23" s="55" t="e">
        <f>IF(L23=H23,0.5,IF(L23&gt;H23,1,0))</f>
        <v>#DIV/0!</v>
      </c>
      <c r="L23" s="63" t="e">
        <f>(O23/P23)*100</f>
        <v>#DIV/0!</v>
      </c>
      <c r="M23" s="64" t="e">
        <f>O23/N23</f>
        <v>#DIV/0!</v>
      </c>
      <c r="N23" s="28"/>
      <c r="O23" s="28"/>
      <c r="P23" s="27"/>
      <c r="Q23" s="26"/>
      <c r="R23" s="11"/>
      <c r="S23" s="50">
        <v>4</v>
      </c>
      <c r="U23" s="10">
        <v>46499</v>
      </c>
      <c r="W23">
        <v>80</v>
      </c>
    </row>
    <row r="24" spans="1:23" ht="15" thickBot="1" x14ac:dyDescent="0.35">
      <c r="A24" s="127"/>
      <c r="B24" s="65"/>
      <c r="D24" s="66">
        <f>+D12+D13+D14+D15+D20+D21+D22+D23</f>
        <v>0</v>
      </c>
      <c r="E24" s="67">
        <f>+E12+E13+E14+E15+E20+E21+E22+E23</f>
        <v>0</v>
      </c>
      <c r="F24" s="68" t="e">
        <f>E24/D24</f>
        <v>#DIV/0!</v>
      </c>
      <c r="G24" s="69"/>
      <c r="H24" s="70"/>
      <c r="I24" s="73" t="e">
        <f>SUM(I20:I23)</f>
        <v>#DIV/0!</v>
      </c>
      <c r="K24" s="74" t="e">
        <f>SUM(K20:K23)</f>
        <v>#DIV/0!</v>
      </c>
      <c r="L24" s="75"/>
      <c r="M24" s="69"/>
      <c r="N24" s="76" t="e">
        <f>O24/P24</f>
        <v>#DIV/0!</v>
      </c>
      <c r="O24" s="67">
        <f>O12+O13+O14+O15+O20+O21+O22+O23</f>
        <v>0</v>
      </c>
      <c r="P24" s="77">
        <f>P12+P13+P14+P15+P20+P21+P22+P23</f>
        <v>0</v>
      </c>
      <c r="Q24" s="44"/>
      <c r="R24" s="32"/>
      <c r="S24" s="45"/>
      <c r="U24" s="10">
        <v>46520</v>
      </c>
      <c r="W24">
        <v>100</v>
      </c>
    </row>
    <row r="25" spans="1:23" ht="18.600000000000001" thickBot="1" x14ac:dyDescent="0.4">
      <c r="A25" s="94" t="s">
        <v>31</v>
      </c>
      <c r="B25" s="94"/>
      <c r="C25" s="94"/>
      <c r="D25" s="94"/>
      <c r="E25" s="94"/>
      <c r="F25" s="94"/>
      <c r="G25" s="95"/>
      <c r="H25" s="95"/>
      <c r="I25" s="42" t="e">
        <f>I12+I13+I14+I15+I20+I21+I22+I23</f>
        <v>#DIV/0!</v>
      </c>
      <c r="J25" s="43"/>
      <c r="K25" s="42" t="e">
        <f>K12+K13+K14+K15+K20+K21+K22+K23</f>
        <v>#DIV/0!</v>
      </c>
      <c r="L25" s="96"/>
      <c r="M25" s="96"/>
      <c r="N25" s="97" t="s">
        <v>32</v>
      </c>
      <c r="O25" s="97"/>
      <c r="P25" s="97"/>
      <c r="Q25" s="97"/>
      <c r="R25" s="97"/>
      <c r="S25" s="97"/>
      <c r="U25" s="10">
        <v>46534</v>
      </c>
      <c r="W25">
        <v>120</v>
      </c>
    </row>
    <row r="26" spans="1:23" ht="15" thickBot="1" x14ac:dyDescent="0.35">
      <c r="A26" s="5"/>
      <c r="R26" s="98" t="s">
        <v>46</v>
      </c>
      <c r="S26" s="98"/>
      <c r="U26" s="10"/>
      <c r="W26">
        <v>140</v>
      </c>
    </row>
    <row r="27" spans="1:23" ht="15" thickBot="1" x14ac:dyDescent="0.35">
      <c r="A27" s="92" t="s">
        <v>33</v>
      </c>
      <c r="B27" s="92"/>
      <c r="C27" s="92" t="s">
        <v>34</v>
      </c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 t="s">
        <v>35</v>
      </c>
      <c r="S27" s="92"/>
      <c r="W27">
        <v>160</v>
      </c>
    </row>
    <row r="28" spans="1:23" x14ac:dyDescent="0.3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W28">
        <v>180</v>
      </c>
    </row>
    <row r="29" spans="1:23" x14ac:dyDescent="0.3">
      <c r="A29" s="91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W29">
        <v>200</v>
      </c>
    </row>
    <row r="30" spans="1:23" x14ac:dyDescent="0.3">
      <c r="A30" s="91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W30">
        <v>220</v>
      </c>
    </row>
    <row r="31" spans="1:23" ht="15" thickBot="1" x14ac:dyDescent="0.35">
      <c r="A31" s="85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W31">
        <v>240</v>
      </c>
    </row>
    <row r="32" spans="1:23" ht="15" thickBot="1" x14ac:dyDescent="0.35">
      <c r="A32" s="5"/>
      <c r="H32" s="90" t="s">
        <v>41</v>
      </c>
      <c r="I32" s="90"/>
      <c r="J32" s="90"/>
      <c r="K32" s="90"/>
      <c r="L32" s="90"/>
      <c r="M32" s="90"/>
      <c r="N32" s="90"/>
      <c r="O32" s="90"/>
      <c r="P32" s="90"/>
      <c r="S32" s="4"/>
      <c r="W32">
        <v>260</v>
      </c>
    </row>
    <row r="33" spans="1:19" ht="15" thickBot="1" x14ac:dyDescent="0.35">
      <c r="A33" s="86" t="s">
        <v>36</v>
      </c>
      <c r="B33" s="86"/>
      <c r="C33" s="87" t="s">
        <v>37</v>
      </c>
      <c r="D33" s="87"/>
      <c r="E33" s="87"/>
      <c r="F33" s="87"/>
      <c r="G33" s="87"/>
      <c r="H33" s="88" t="s">
        <v>38</v>
      </c>
      <c r="I33" s="88"/>
      <c r="J33" s="88"/>
      <c r="K33" s="88"/>
      <c r="L33" s="88"/>
      <c r="M33" s="88"/>
      <c r="N33" s="88"/>
      <c r="O33" s="88"/>
      <c r="P33" s="88"/>
      <c r="Q33" s="89" t="s">
        <v>39</v>
      </c>
      <c r="R33" s="89"/>
      <c r="S33" s="89"/>
    </row>
    <row r="34" spans="1:19" ht="15" thickBot="1" x14ac:dyDescent="0.35">
      <c r="A34" s="79" t="s">
        <v>45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1"/>
    </row>
    <row r="35" spans="1:19" ht="15" thickBot="1" x14ac:dyDescent="0.35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4"/>
    </row>
  </sheetData>
  <sheetProtection algorithmName="SHA-512" hashValue="PgXNocUZ2lvulKeooa3j18dslusAgGZkpzGm+uzS6YCd45SO80JVswPB1txed1AMTSXaMI6AZKDH97VfZtF7hg==" saltValue="Binl8RGviNaWp8YCxTi1UA==" spinCount="100000" sheet="1" objects="1" scenarios="1"/>
  <mergeCells count="58">
    <mergeCell ref="C1:N2"/>
    <mergeCell ref="O1:Q1"/>
    <mergeCell ref="O2:Q2"/>
    <mergeCell ref="C3:H3"/>
    <mergeCell ref="I3:K3"/>
    <mergeCell ref="L3:N3"/>
    <mergeCell ref="O3:Q3"/>
    <mergeCell ref="D5:I5"/>
    <mergeCell ref="K5:P5"/>
    <mergeCell ref="D6:I6"/>
    <mergeCell ref="K6:P6"/>
    <mergeCell ref="A8:S8"/>
    <mergeCell ref="A9:I9"/>
    <mergeCell ref="K9:S9"/>
    <mergeCell ref="B10:B11"/>
    <mergeCell ref="C10:C11"/>
    <mergeCell ref="D10:D11"/>
    <mergeCell ref="E10:I10"/>
    <mergeCell ref="K10:O10"/>
    <mergeCell ref="P10:P11"/>
    <mergeCell ref="Q10:Q11"/>
    <mergeCell ref="R10:R11"/>
    <mergeCell ref="A17:I17"/>
    <mergeCell ref="K17:S17"/>
    <mergeCell ref="B18:B19"/>
    <mergeCell ref="C18:C19"/>
    <mergeCell ref="D18:D19"/>
    <mergeCell ref="E18:I18"/>
    <mergeCell ref="K18:O18"/>
    <mergeCell ref="P18:P19"/>
    <mergeCell ref="Q18:Q19"/>
    <mergeCell ref="R18:R19"/>
    <mergeCell ref="A25:F25"/>
    <mergeCell ref="G25:H25"/>
    <mergeCell ref="L25:M25"/>
    <mergeCell ref="N25:S25"/>
    <mergeCell ref="R26:S26"/>
    <mergeCell ref="A27:B27"/>
    <mergeCell ref="C27:Q27"/>
    <mergeCell ref="R27:S27"/>
    <mergeCell ref="A28:B28"/>
    <mergeCell ref="C28:Q28"/>
    <mergeCell ref="R28:S28"/>
    <mergeCell ref="A29:B29"/>
    <mergeCell ref="C29:Q29"/>
    <mergeCell ref="R29:S29"/>
    <mergeCell ref="A30:B30"/>
    <mergeCell ref="C30:Q30"/>
    <mergeCell ref="R30:S30"/>
    <mergeCell ref="A34:S35"/>
    <mergeCell ref="A31:B31"/>
    <mergeCell ref="C31:Q31"/>
    <mergeCell ref="R31:S31"/>
    <mergeCell ref="A33:B33"/>
    <mergeCell ref="C33:G33"/>
    <mergeCell ref="H33:P33"/>
    <mergeCell ref="Q33:S33"/>
    <mergeCell ref="H32:P32"/>
  </mergeCells>
  <dataValidations count="7">
    <dataValidation type="list" allowBlank="1" showInputMessage="1" showErrorMessage="1" sqref="O2:Q2" xr:uid="{00000000-0002-0000-0000-000000000000}">
      <formula1>$U$4:$U$7</formula1>
      <formula2>0</formula2>
    </dataValidation>
    <dataValidation type="list" allowBlank="1" showInputMessage="1" showErrorMessage="1" sqref="R3" xr:uid="{00000000-0002-0000-0000-000001000000}">
      <formula1>$W$4:$W$15</formula1>
      <formula2>0</formula2>
    </dataValidation>
    <dataValidation type="list" allowBlank="1" showInputMessage="1" showErrorMessage="1" sqref="L3:N3" xr:uid="{00000000-0002-0000-0000-000002000000}">
      <formula1>$U$10:$U$26</formula1>
      <formula2>0</formula2>
    </dataValidation>
    <dataValidation type="list" allowBlank="1" showInputMessage="1" showErrorMessage="1" sqref="P12:P15 D12:D15 P20:P23 D20:D23" xr:uid="{00000000-0002-0000-0000-000003000000}">
      <formula1>$W$20:$W$32</formula1>
      <formula2>0</formula2>
    </dataValidation>
    <dataValidation type="list" allowBlank="1" showInputMessage="1" showErrorMessage="1" sqref="R2" xr:uid="{00000000-0002-0000-0000-000004000000}">
      <formula1>$V$4:$V$17</formula1>
      <formula2>0</formula2>
    </dataValidation>
    <dataValidation type="list" allowBlank="1" showInputMessage="1" showErrorMessage="1" sqref="K5:P5" xr:uid="{00000000-0002-0000-0000-000005000000}">
      <formula1>$W$1:$W$12</formula1>
      <formula2>0</formula2>
    </dataValidation>
    <dataValidation type="list" allowBlank="1" showInputMessage="1" showErrorMessage="1" sqref="D5:I5" xr:uid="{00000000-0002-0000-0000-000006000000}">
      <formula1>$W$4:$W$14</formula1>
      <formula2>0</formula2>
    </dataValidation>
  </dataValidations>
  <printOptions horizontalCentered="1" verticalCentered="1"/>
  <pageMargins left="0.27559055118110237" right="0.27559055118110237" top="0.39370078740157483" bottom="0.39370078740157483" header="0.51181102362204722" footer="0.51181102362204722"/>
  <pageSetup paperSize="9" scale="94" orientation="landscape" horizontalDpi="300" verticalDpi="300" r:id="rId1"/>
  <rowBreaks count="1" manualBreakCount="1">
    <brk id="3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234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 match 25 26</vt:lpstr>
      <vt:lpstr>'feuille match 25 26'!Zone_d_impression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Patrick LE NOAC'H</dc:creator>
  <dc:description/>
  <cp:lastModifiedBy>jean pierre pannetier</cp:lastModifiedBy>
  <cp:revision>5</cp:revision>
  <cp:lastPrinted>2026-09-18T08:59:39Z</cp:lastPrinted>
  <dcterms:created xsi:type="dcterms:W3CDTF">2024-10-14T07:15:10Z</dcterms:created>
  <dcterms:modified xsi:type="dcterms:W3CDTF">2026-09-18T09:02:04Z</dcterms:modified>
  <dc:language>fr-FR</dc:language>
</cp:coreProperties>
</file>